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GCR\Desktop\"/>
    </mc:Choice>
  </mc:AlternateContent>
  <xr:revisionPtr revIDLastSave="0" documentId="13_ncr:1_{C509E9BC-588E-4252-B0D0-0A5BD8CCC93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Build" sheetId="1" r:id="rId1"/>
    <sheet name="Engine Parts" sheetId="2" r:id="rId2"/>
    <sheet name="Links" sheetId="3" r:id="rId3"/>
    <sheet name="3.06 Gear" sheetId="4" r:id="rId4"/>
    <sheet name="3.27 Gear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Oe8ShkjfDxHGYQFWEyAP9P1awGl9b+/gXXBlSGZXRxs="/>
    </ext>
  </extLst>
</workbook>
</file>

<file path=xl/calcChain.xml><?xml version="1.0" encoding="utf-8"?>
<calcChain xmlns="http://schemas.openxmlformats.org/spreadsheetml/2006/main">
  <c r="C16" i="5" l="1"/>
  <c r="C15" i="5"/>
  <c r="D19" i="5" s="1"/>
  <c r="F14" i="5"/>
  <c r="H11" i="5"/>
  <c r="D9" i="5"/>
  <c r="H7" i="5"/>
  <c r="G7" i="5"/>
  <c r="F7" i="5"/>
  <c r="E7" i="5"/>
  <c r="D7" i="5"/>
  <c r="C2" i="5"/>
  <c r="D15" i="5" s="1"/>
  <c r="D20" i="5" s="1"/>
  <c r="D16" i="4"/>
  <c r="G15" i="4"/>
  <c r="D23" i="4" s="1"/>
  <c r="F15" i="4"/>
  <c r="D22" i="4" s="1"/>
  <c r="E15" i="4"/>
  <c r="D21" i="4" s="1"/>
  <c r="H14" i="4"/>
  <c r="C13" i="4"/>
  <c r="G12" i="4"/>
  <c r="D12" i="4"/>
  <c r="F9" i="4"/>
  <c r="H7" i="4"/>
  <c r="G7" i="4"/>
  <c r="F7" i="4"/>
  <c r="E7" i="4"/>
  <c r="D7" i="4"/>
  <c r="C2" i="4"/>
  <c r="D15" i="4" s="1"/>
  <c r="D20" i="4" s="1"/>
  <c r="E29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E2" i="2"/>
  <c r="E138" i="1"/>
  <c r="E57" i="1"/>
  <c r="E56" i="1"/>
  <c r="E54" i="1"/>
  <c r="E167" i="1" l="1"/>
  <c r="C10" i="5"/>
  <c r="G12" i="5"/>
  <c r="E15" i="5"/>
  <c r="D21" i="5" s="1"/>
  <c r="F10" i="4"/>
  <c r="D13" i="4"/>
  <c r="H15" i="4"/>
  <c r="D24" i="4" s="1"/>
  <c r="D10" i="5"/>
  <c r="H12" i="5"/>
  <c r="F15" i="5"/>
  <c r="D22" i="5" s="1"/>
  <c r="C16" i="4"/>
  <c r="E10" i="5"/>
  <c r="C13" i="5"/>
  <c r="G15" i="5"/>
  <c r="D23" i="5" s="1"/>
  <c r="F10" i="5"/>
  <c r="D13" i="5"/>
  <c r="H15" i="5"/>
  <c r="D24" i="5" s="1"/>
  <c r="G9" i="5"/>
  <c r="D8" i="4"/>
  <c r="H10" i="4"/>
  <c r="E8" i="4"/>
  <c r="G10" i="5"/>
  <c r="F8" i="4"/>
  <c r="D11" i="4"/>
  <c r="H13" i="4"/>
  <c r="F16" i="4"/>
  <c r="D8" i="5"/>
  <c r="H10" i="5"/>
  <c r="F13" i="5"/>
  <c r="D16" i="5"/>
  <c r="C8" i="5"/>
  <c r="G8" i="4"/>
  <c r="E11" i="4"/>
  <c r="C14" i="4"/>
  <c r="G16" i="4"/>
  <c r="E8" i="5"/>
  <c r="C11" i="5"/>
  <c r="G13" i="5"/>
  <c r="E16" i="5"/>
  <c r="G10" i="4"/>
  <c r="G13" i="4"/>
  <c r="H8" i="4"/>
  <c r="F11" i="4"/>
  <c r="D14" i="4"/>
  <c r="H16" i="4"/>
  <c r="F8" i="5"/>
  <c r="D11" i="5"/>
  <c r="H13" i="5"/>
  <c r="F16" i="5"/>
  <c r="C10" i="4"/>
  <c r="E12" i="5"/>
  <c r="C8" i="4"/>
  <c r="E13" i="4"/>
  <c r="E16" i="4"/>
  <c r="E13" i="5"/>
  <c r="C9" i="4"/>
  <c r="G11" i="4"/>
  <c r="E14" i="4"/>
  <c r="G8" i="5"/>
  <c r="E11" i="5"/>
  <c r="C14" i="5"/>
  <c r="G16" i="5"/>
  <c r="C11" i="4"/>
  <c r="D9" i="4"/>
  <c r="H11" i="4"/>
  <c r="F14" i="4"/>
  <c r="H8" i="5"/>
  <c r="F11" i="5"/>
  <c r="D14" i="5"/>
  <c r="H16" i="5"/>
  <c r="D10" i="4"/>
  <c r="H12" i="4"/>
  <c r="E10" i="4"/>
  <c r="F13" i="4"/>
  <c r="E9" i="4"/>
  <c r="C12" i="4"/>
  <c r="G14" i="4"/>
  <c r="C9" i="5"/>
  <c r="G11" i="5"/>
  <c r="E14" i="5"/>
  <c r="G9" i="4"/>
  <c r="E12" i="4"/>
  <c r="C15" i="4"/>
  <c r="D19" i="4" s="1"/>
  <c r="E9" i="5"/>
  <c r="C12" i="5"/>
  <c r="G14" i="5"/>
  <c r="H9" i="4"/>
  <c r="F12" i="4"/>
  <c r="F9" i="5"/>
  <c r="D12" i="5"/>
  <c r="H14" i="5"/>
  <c r="H9" i="5"/>
  <c r="F12" i="5"/>
</calcChain>
</file>

<file path=xl/sharedStrings.xml><?xml version="1.0" encoding="utf-8"?>
<sst xmlns="http://schemas.openxmlformats.org/spreadsheetml/2006/main" count="474" uniqueCount="348">
  <si>
    <t>Part</t>
  </si>
  <si>
    <t>Part#</t>
  </si>
  <si>
    <t>Vendor</t>
  </si>
  <si>
    <t>Price USD</t>
  </si>
  <si>
    <t>QTY</t>
  </si>
  <si>
    <t>Website Link</t>
  </si>
  <si>
    <t>Cars</t>
  </si>
  <si>
    <t>1995 Mercedes</t>
  </si>
  <si>
    <t>300D</t>
  </si>
  <si>
    <t>Silvio</t>
  </si>
  <si>
    <t>Craigslist</t>
  </si>
  <si>
    <t>1998 Mercedes</t>
  </si>
  <si>
    <t>E300</t>
  </si>
  <si>
    <t>Cody</t>
  </si>
  <si>
    <t>Paint &amp; Body</t>
  </si>
  <si>
    <t>Car Wash</t>
  </si>
  <si>
    <t>Paint Restoration (sanding original paint) - Did not work so must repaint</t>
  </si>
  <si>
    <t>Chris Mobile Paint</t>
  </si>
  <si>
    <t>Wiper Motor</t>
  </si>
  <si>
    <t>Mehle</t>
  </si>
  <si>
    <t>Sunroof / Dome light assembly</t>
  </si>
  <si>
    <t>FREE</t>
  </si>
  <si>
    <t>e500 Body Kit</t>
  </si>
  <si>
    <t>https://mbbodykits.com/collections/w124/products/w124-e500-widebodykit</t>
  </si>
  <si>
    <t>e500 Fender Flares</t>
  </si>
  <si>
    <t>Lord Tuning</t>
  </si>
  <si>
    <t>grigoryprometey@gmail.com</t>
  </si>
  <si>
    <t>Custom Matched Paint and Clear Coat</t>
  </si>
  <si>
    <t>Quality Coatings</t>
  </si>
  <si>
    <t>Full Repaint</t>
  </si>
  <si>
    <t>Tom Fischer</t>
  </si>
  <si>
    <t>New Headliner</t>
  </si>
  <si>
    <t>Tony Mobile Headliner</t>
  </si>
  <si>
    <t>Replacement NOS Rear View Mirror</t>
  </si>
  <si>
    <t>Mercedes</t>
  </si>
  <si>
    <t>Ebay</t>
  </si>
  <si>
    <t>Rear E500 Front Fenders</t>
  </si>
  <si>
    <t>?</t>
  </si>
  <si>
    <t>Headlamp Hardware Mounting Kit and new Hood Pad</t>
  </si>
  <si>
    <t>SSF</t>
  </si>
  <si>
    <t>3rd Brake Light Assembly</t>
  </si>
  <si>
    <t>Replacement Sun Visors</t>
  </si>
  <si>
    <t>Side View Mirror rubber Large rubber gaskets</t>
  </si>
  <si>
    <t>Aftermarket</t>
  </si>
  <si>
    <t>Sunroof Gasket</t>
  </si>
  <si>
    <t>124-780-00-98</t>
  </si>
  <si>
    <t>Mercedesparts Giant</t>
  </si>
  <si>
    <t>Glass Polishing</t>
  </si>
  <si>
    <t>Phil</t>
  </si>
  <si>
    <t>Dome Light</t>
  </si>
  <si>
    <t>124-820-24-01</t>
  </si>
  <si>
    <t>Engine</t>
  </si>
  <si>
    <t>Turbo</t>
  </si>
  <si>
    <t>https://www.thekangaroosteam.com/shop-1/om606-up-to-600-hp-turbo-kit</t>
  </si>
  <si>
    <t>Potential kit from Kangaroos with manifold, wastegate &amp; manifold for 600hp?</t>
  </si>
  <si>
    <t>Camshaft</t>
  </si>
  <si>
    <t>from om606 NA - More Lift?</t>
  </si>
  <si>
    <t>Wiring Harness</t>
  </si>
  <si>
    <t>Delphi</t>
  </si>
  <si>
    <t>Intercooler kit with pipes and Mouting Brackets</t>
  </si>
  <si>
    <t>Diesel Pump UK</t>
  </si>
  <si>
    <t>https://www.dieselpumpuk.com/shop/engine-cooling/w124-intercooler-kit/</t>
  </si>
  <si>
    <t>Cast Iron turbo Manifold</t>
  </si>
  <si>
    <t>The Kangaroos Team</t>
  </si>
  <si>
    <t>https://www.thekangaroosteam.com/shop-1/om606-cast-iron-turbo-manifold</t>
  </si>
  <si>
    <t>Quickspool race kit w/ Wastegate
(B1 Billet Manifold (Ceramic Coating / Machined WasteGate)
S200 Turbo and Plumbing</t>
  </si>
  <si>
    <t>2700 GBP</t>
  </si>
  <si>
    <t>https://www.dieselpumpuk.com/shop/turbo-kits/quickspool-race-kit/</t>
  </si>
  <si>
    <t>Ceramic Coating</t>
  </si>
  <si>
    <t>500 GBP</t>
  </si>
  <si>
    <t>Steel Water pump</t>
  </si>
  <si>
    <t>https://www.dieselpumpuk.com/shop/landrover-builds/steel-water-pump-upgrade/</t>
  </si>
  <si>
    <t>Injector Pump w/ 7.7mm elements</t>
  </si>
  <si>
    <t>https://www.dieselpumpuk.com/shop/fuel-pumps/high-performance-custom-built-injector-pumps/</t>
  </si>
  <si>
    <t>Anti Jerk Kit</t>
  </si>
  <si>
    <t>Bosch 044 Electric Fuel Lift Pump Conversion</t>
  </si>
  <si>
    <t>https://www.dieselpumpuk.com/shop/fuel-pumps/w124-bosch-044-lift-pump/</t>
  </si>
  <si>
    <t>Thottle Cable Kit</t>
  </si>
  <si>
    <t>https://www.dieselpumpuk.com/shop/throttle-cable-kit/throttle-cable-kit/</t>
  </si>
  <si>
    <t>EGR Pipe</t>
  </si>
  <si>
    <t>https://www.dieselpumpuk.com/shop/manifolds/egr-delete-kits/</t>
  </si>
  <si>
    <t>External Gasket Set</t>
  </si>
  <si>
    <t>https://www.dieselpumpuk.com/shop/gaskets/om606-complete-gasket-kit/</t>
  </si>
  <si>
    <t>Small Water Pump Pulley</t>
  </si>
  <si>
    <t>https://www.dieselpumpuk.com/shop/landrover-builds/smaller-dia-water-pump-pulleys/</t>
  </si>
  <si>
    <t>Injector Return Hose</t>
  </si>
  <si>
    <t>https://www.dieselpumpuk.com/shop/engine-conversions/injector-return-hose/</t>
  </si>
  <si>
    <t>Injector Clips</t>
  </si>
  <si>
    <t>Injector Line Clips</t>
  </si>
  <si>
    <t>FCP Euro</t>
  </si>
  <si>
    <t>Block Cooling Mod Kit</t>
  </si>
  <si>
    <t>https://www.dieselpumpuk.com/shop/engine-cooling/block-cooling-kit/</t>
  </si>
  <si>
    <t>Non AC Fan Belt (Auxillery Belt)</t>
  </si>
  <si>
    <t>Three Piece Tensioner Kit</t>
  </si>
  <si>
    <t>Oil and Fuel Filters</t>
  </si>
  <si>
    <t>Oil Pump</t>
  </si>
  <si>
    <t>See Eli Invoices</t>
  </si>
  <si>
    <t>Oiling System</t>
  </si>
  <si>
    <t>Oil Cooler</t>
  </si>
  <si>
    <t>Oil Pressure Switch</t>
  </si>
  <si>
    <t>VDO - 0065429417OE</t>
  </si>
  <si>
    <t>Valve Springs</t>
  </si>
  <si>
    <t>Km Cams</t>
  </si>
  <si>
    <t>https://kmcams.com/collections/ventilfjaerer-retainere-ventiler/products/mercedes-diesel-om606-ventilfjaerer</t>
  </si>
  <si>
    <t>Price is what i paid shipped w/ retainers, need to email inquire</t>
  </si>
  <si>
    <t>Coolant Temp Switch</t>
  </si>
  <si>
    <t>Mercedes - A0055421017</t>
  </si>
  <si>
    <t>Power Steering Return Hose</t>
  </si>
  <si>
    <t>Cohline - 2019970382</t>
  </si>
  <si>
    <t>Fuel Hose</t>
  </si>
  <si>
    <t>EAR-751055ERL</t>
  </si>
  <si>
    <t>Summit Racing</t>
  </si>
  <si>
    <t>Heater Hose</t>
  </si>
  <si>
    <t>CEL-65071</t>
  </si>
  <si>
    <t>Turbo Drain Back</t>
  </si>
  <si>
    <t>Coolant Hose</t>
  </si>
  <si>
    <t>Turbo Drain Hose 2 Feet</t>
  </si>
  <si>
    <t>Battery Tray</t>
  </si>
  <si>
    <t>201-626-04-45</t>
  </si>
  <si>
    <t>TAXES</t>
  </si>
  <si>
    <t>Suspension</t>
  </si>
  <si>
    <t>Rear Suspension Links (talked with Donovan)</t>
  </si>
  <si>
    <t>Ground Control</t>
  </si>
  <si>
    <t>https://groundcontrolstore.com/collections/190e-rear-suspension-links/products/82-93-mercedes-190e-w201-rear-suspension-links</t>
  </si>
  <si>
    <t>Intrax 1K2 with spring adjusters and separate shock and spring</t>
  </si>
  <si>
    <t>Intrax</t>
  </si>
  <si>
    <t>Control arms front lower</t>
  </si>
  <si>
    <t>Late Model Coupe (300CE / R129)</t>
  </si>
  <si>
    <t>https://www.fcpeuro.com/products/mercedes-suspension-control-arm-1243303407</t>
  </si>
  <si>
    <t>Suspension Bushings (kit)</t>
  </si>
  <si>
    <t>116224A</t>
  </si>
  <si>
    <t>Strongflex</t>
  </si>
  <si>
    <t>https://www.strongflex.eu/en/w124/1635-116224a-full-suspension-bush-kit-sport-5902553522082.html</t>
  </si>
  <si>
    <t>Trans Mount</t>
  </si>
  <si>
    <t>Hockey Puck (Delrin Motor Mount) - Or VibroTechnik?</t>
  </si>
  <si>
    <t>Body Bushings</t>
  </si>
  <si>
    <t>Swaybars / End Links / Bushings</t>
  </si>
  <si>
    <t>Blue Ridge Mercedes</t>
  </si>
  <si>
    <t>Rear Subframe Reinforment Brackets</t>
  </si>
  <si>
    <t>https://www.garagistic.com/collections/w201-190e-performance-parts/products/mercedes-w201-190e-rear-subframe-reinforcement-plates?fbclid=IwAR2ovzw2Lz3z43uPgnViWC86GwxS1YwphAnemlpHm7iGDkG5MbJ-ZjkSBNI</t>
  </si>
  <si>
    <t>Strut Brace</t>
  </si>
  <si>
    <t>ECS Tuning</t>
  </si>
  <si>
    <t>https://www.ecstuning.com/b-wiechers-sport-parts/steel-front-strut-bar-mercedes-w124-/291003~wie/</t>
  </si>
  <si>
    <t>Sterring Shock</t>
  </si>
  <si>
    <t>124-463-04-32</t>
  </si>
  <si>
    <t>RBM Mercedes Dealer</t>
  </si>
  <si>
    <t>Drag Link</t>
  </si>
  <si>
    <t>124-460-12-05</t>
  </si>
  <si>
    <t>Tie Rod</t>
  </si>
  <si>
    <t>124-330-09-03</t>
  </si>
  <si>
    <t>124-330-08-03</t>
  </si>
  <si>
    <t>Idler Arm Bushing Kit</t>
  </si>
  <si>
    <t>124-460-01-19</t>
  </si>
  <si>
    <t>(2X) Lower Control Arms</t>
  </si>
  <si>
    <t>202-350-02-06</t>
  </si>
  <si>
    <t>Driveline</t>
  </si>
  <si>
    <t>Custom Aluminum Driveshaft</t>
  </si>
  <si>
    <t>North Atlanta Drive Line</t>
  </si>
  <si>
    <t>Rear Diff cover W210 -&gt; W124</t>
  </si>
  <si>
    <t>https://www.thekangaroosteam.com/shop-1/210mm-differential-cover-for-w124</t>
  </si>
  <si>
    <t>LSD Quaife Kit (plus 3.06 w124 rear diff with new bearings and seals)</t>
  </si>
  <si>
    <t>1500GBP</t>
  </si>
  <si>
    <t>https://www.dieselpumpuk.com/shop/transmissions/limited-slip-diff-kit-for-w124/</t>
  </si>
  <si>
    <t>210mm Diff Core</t>
  </si>
  <si>
    <t>200 GBP</t>
  </si>
  <si>
    <r>
      <rPr>
        <sz val="10"/>
        <color theme="1"/>
        <rFont val="Arial"/>
      </rPr>
      <t>Upgraded Axles (1000nm) (</t>
    </r>
    <r>
      <rPr>
        <b/>
        <sz val="10"/>
        <color theme="1"/>
        <rFont val="Arial"/>
      </rPr>
      <t>INCLUDES THE KNUCKLES</t>
    </r>
    <r>
      <rPr>
        <sz val="10"/>
        <color theme="1"/>
        <rFont val="Arial"/>
      </rPr>
      <t>)</t>
    </r>
  </si>
  <si>
    <t>https://www.thekangaroosteam.com/shop-1/high-end-half-shafts-for-all-m-b-up-to-1000nm-w124-w201-and-etc</t>
  </si>
  <si>
    <t>add shipping from EU</t>
  </si>
  <si>
    <t>Solid Non Flex Disc</t>
  </si>
  <si>
    <t>jagsthatrun.com</t>
  </si>
  <si>
    <t>BMW Trans to 1350 adapter</t>
  </si>
  <si>
    <t>???</t>
  </si>
  <si>
    <t>Poly Flex Disc for Diff</t>
  </si>
  <si>
    <t>Shim Stock .001</t>
  </si>
  <si>
    <t>Spicer Ujoint Flange</t>
  </si>
  <si>
    <t>3-2-0119</t>
  </si>
  <si>
    <t>Transmission</t>
  </si>
  <si>
    <t>BMW ? E90 gearbox holds 1000nm</t>
  </si>
  <si>
    <t>GS6-53DZ (Diesel) / GS6-53BZ (Gas)</t>
  </si>
  <si>
    <t>GS6-53BZ</t>
  </si>
  <si>
    <t xml:space="preserve">4.055	2.396	1.58	1.192
</t>
  </si>
  <si>
    <t>https://en.wikipedia.org/wiki/ZF_S6-53_transmission</t>
  </si>
  <si>
    <t>GS6-53DZ</t>
  </si>
  <si>
    <t>5.08        2.804        1.78         1.26</t>
  </si>
  <si>
    <t>GS6-37DZ</t>
  </si>
  <si>
    <t>5.14          2.83   1.79    1.26     1.00     0.83</t>
  </si>
  <si>
    <t>https://en.wikipedia.org/wiki/ZF_S6-37_transmission#:~:text=The%20ZF%20S6%2D37%20is,lbf%E2%8B%85ft)%20of%20torque.</t>
  </si>
  <si>
    <t>TKO600 or Other American Made Transmission</t>
  </si>
  <si>
    <t>Adapter Kit ZF6 Speed 37DZ - 29mm x 22spline</t>
  </si>
  <si>
    <t>https://www.dieselpumpuk.com/shop/clutches/bmw-adaptor-kit/</t>
  </si>
  <si>
    <t>Clutch Lines</t>
  </si>
  <si>
    <t>Trans Cooler</t>
  </si>
  <si>
    <t>om606 to Chevy V8 Bellhousing</t>
  </si>
  <si>
    <t>https://transmissionadapters.com/collections/mercedes/products/me1000401-mercedes-6-cylinder-15-degree-to-chev-manual</t>
  </si>
  <si>
    <t>IRP Short Throw Shifter</t>
  </si>
  <si>
    <t>https://www.irp.lt/individual-racing-parts-product/short-shifter-bmw-v3/</t>
  </si>
  <si>
    <t>Weld-it-Yourself Custom BMW DSSR Selector rod Kit</t>
  </si>
  <si>
    <t>Garagistic</t>
  </si>
  <si>
    <t>https://www.garagistic.com/products/weld-it-yourself-custom-bmw-dssr-selector-rod-kit-e90-e21-e32-e39-e82-e34?variant=39920618471523</t>
  </si>
  <si>
    <t>Stainless Steel Clutch Line</t>
  </si>
  <si>
    <t>https://www.garagistic.com/products/stainless-steel-clutch-line-e36-325i-325is-318is-318ti-z3-mz3?variant=31025594990691</t>
  </si>
  <si>
    <t>Standard Selector</t>
  </si>
  <si>
    <t>Manual Conversion</t>
  </si>
  <si>
    <t>Manual Pedal Converion</t>
  </si>
  <si>
    <t>Philip (facebook)</t>
  </si>
  <si>
    <t>Clutch Master Cylinder</t>
  </si>
  <si>
    <t>Pelicanparts.com</t>
  </si>
  <si>
    <t>https://www.pelicanparts.com/More_Info/2022900112.htm?pn=202-290-01-12-MBZ</t>
  </si>
  <si>
    <t>Flywheel</t>
  </si>
  <si>
    <t>Auto Sports Engineering</t>
  </si>
  <si>
    <t>https://autosportsengineering.com/product/autosports-engineering-driveshaft-adapter-bmw-to-1310-u-joint/?fbclid=IwAR32aMlDqePfqOTTPRmtxRZ27L0m847izw_SuoT2mjOlyQ1XuFvGoUYYtOc</t>
  </si>
  <si>
    <t>Brakes</t>
  </si>
  <si>
    <t>Left Front Caliper</t>
  </si>
  <si>
    <t>003-420-67-83</t>
  </si>
  <si>
    <t>https://www.mercedespartscenter.com/</t>
  </si>
  <si>
    <t>Right Front Caliper</t>
  </si>
  <si>
    <t>003-420-68-83</t>
  </si>
  <si>
    <t>Left Rear Caliper</t>
  </si>
  <si>
    <t>003-420-29-83</t>
  </si>
  <si>
    <t>Right Rear Caliper</t>
  </si>
  <si>
    <t>003-420-30-83</t>
  </si>
  <si>
    <t>FRONT Brembo Rotor</t>
  </si>
  <si>
    <t>https://www.ebay.com/itm/For-Mercedes-Benz-CLK63-AMG-Base-Front-Rear-Brake-Disc-Rotors-Set-Kit-Brembo/361912632139https://www.ebay.com/itm/For-Mercedes-Benz-CLK63-AMG-Base-Front-Rear-Brake-Disc-Rotors-Set-Kit-Brembo/361912632139</t>
  </si>
  <si>
    <t>REAR Brembo Rotor</t>
  </si>
  <si>
    <t>https://www.ebay.com/itm/For-Mercedes-Benz-CLK63-AMG-Base-Front-Rear-Brake-Disc-Rotors-Set-Kit-Brembo/361912632139</t>
  </si>
  <si>
    <t>Front Caliper Mounting Brackets</t>
  </si>
  <si>
    <t>Custom Made</t>
  </si>
  <si>
    <t>Juan Mendoza</t>
  </si>
  <si>
    <t>5thscaleracer@verizon.net</t>
  </si>
  <si>
    <t>Brakes Lines and Adapters</t>
  </si>
  <si>
    <t>Brake Fluid Motul 600 (Also Diff Fluid was under this order)</t>
  </si>
  <si>
    <t>Exhaust</t>
  </si>
  <si>
    <t xml:space="preserve">3 inch stainless steel ( 3 inch downpipe) </t>
  </si>
  <si>
    <t>Ace Race Parts</t>
  </si>
  <si>
    <t>V-Band Clamp - Vibrant Performance</t>
  </si>
  <si>
    <t>VPE-1491</t>
  </si>
  <si>
    <t>Cooling</t>
  </si>
  <si>
    <t>Wheels</t>
  </si>
  <si>
    <t>Wheel Bearing Kit</t>
  </si>
  <si>
    <t>201-320-02-51</t>
  </si>
  <si>
    <t>Kelly and Stans</t>
  </si>
  <si>
    <t>Wheel Stud Adapter (front)</t>
  </si>
  <si>
    <t>ezAccessory.com</t>
  </si>
  <si>
    <t>Wheel Studs</t>
  </si>
  <si>
    <t>AMG Staggered Mono Block Wheels</t>
  </si>
  <si>
    <t>MBMarket</t>
  </si>
  <si>
    <t>Tires</t>
  </si>
  <si>
    <t>Gauges</t>
  </si>
  <si>
    <t>EGT</t>
  </si>
  <si>
    <t>Boost</t>
  </si>
  <si>
    <t>Shipping</t>
  </si>
  <si>
    <t>Nov 14th Order from DPUK (diff, turbo, manifold)</t>
  </si>
  <si>
    <t>453 GBP</t>
  </si>
  <si>
    <t>Exchange Rate Conversion Charges</t>
  </si>
  <si>
    <t>Outside Labor</t>
  </si>
  <si>
    <t>Eli engine upgrades</t>
  </si>
  <si>
    <t>Mathew 11/7/2022</t>
  </si>
  <si>
    <t>Mathew 11/17/2022 - Radiator Support Brakcets</t>
  </si>
  <si>
    <t>Mathew 11/29/2022 Shifter, Pedals, Intercooler, Some Engine Hoses</t>
  </si>
  <si>
    <t>Mathew 12/23/2022 Tig Weld Exhaust</t>
  </si>
  <si>
    <t>Mathew 4/25/2023</t>
  </si>
  <si>
    <t>Mathew 12/5/2023</t>
  </si>
  <si>
    <t>Mathew 2/13/2024</t>
  </si>
  <si>
    <t>Eli more custom work. Wheels, tires, gauges, exhaust modifcation, bumper, aero</t>
  </si>
  <si>
    <t>Eli - Labor for 95 E300 Race Car - Suspension, Engine Hoses, Fender Modifations</t>
  </si>
  <si>
    <t>Eli - Parts for Engine</t>
  </si>
  <si>
    <t>TOTAL</t>
  </si>
  <si>
    <t>Part Name</t>
  </si>
  <si>
    <t>Part Number</t>
  </si>
  <si>
    <t>Qty</t>
  </si>
  <si>
    <t>Price</t>
  </si>
  <si>
    <t>Total Price</t>
  </si>
  <si>
    <t>Site</t>
  </si>
  <si>
    <t>Differential Pressure Valve</t>
  </si>
  <si>
    <t>606-010-00-91</t>
  </si>
  <si>
    <t>mercedespartscenter.com</t>
  </si>
  <si>
    <t xml:space="preserve">Molded Hose </t>
  </si>
  <si>
    <t>605-016-01-81</t>
  </si>
  <si>
    <t xml:space="preserve">Hose Cylinder Head </t>
  </si>
  <si>
    <t>606-016-04-81</t>
  </si>
  <si>
    <t xml:space="preserve">Another Molded Hose </t>
  </si>
  <si>
    <t>605-016-00-81</t>
  </si>
  <si>
    <t xml:space="preserve">Fuel Line Bracket </t>
  </si>
  <si>
    <t>604-078-02-41</t>
  </si>
  <si>
    <t xml:space="preserve">(x6) Fuel Line Shim </t>
  </si>
  <si>
    <t>601-078-04-86</t>
  </si>
  <si>
    <t xml:space="preserve">(x2) Fuel Line Clip </t>
  </si>
  <si>
    <t>601-078-26-41</t>
  </si>
  <si>
    <t>(x7) Line Fastender</t>
  </si>
  <si>
    <t>603-078-01-41</t>
  </si>
  <si>
    <t>Fuel Filter</t>
  </si>
  <si>
    <t>autohauzaz.com</t>
  </si>
  <si>
    <t>Injector Heat Shield</t>
  </si>
  <si>
    <t>Fuel Pre Filter</t>
  </si>
  <si>
    <t>Pre Filter Oring</t>
  </si>
  <si>
    <t>Oil Filter</t>
  </si>
  <si>
    <t>Seal Ring for Tensioner</t>
  </si>
  <si>
    <t>606-202-006-0</t>
  </si>
  <si>
    <t>Fuel Line</t>
  </si>
  <si>
    <t>Oring</t>
  </si>
  <si>
    <t>017-997-22-48</t>
  </si>
  <si>
    <t>Injector Return Line</t>
  </si>
  <si>
    <t>605-078-05-81</t>
  </si>
  <si>
    <t>12 X 16 X 1.5 mm</t>
  </si>
  <si>
    <t>http://hobby.farit.ru/e30-325i-manual-swap-to-6-speed-gs6-37dz/</t>
  </si>
  <si>
    <t>https://mbworld.org/forums/e-class-w210/62129-rear-axle-ratio.html</t>
  </si>
  <si>
    <t>https://www.facebook.com/commerce/products/2305458166176274?rt=9&amp;referral_code=page_shop_card&amp;ref=page_shop_tab</t>
  </si>
  <si>
    <t>https://www.streetmusclemag.com/tech-stories/the-world-in-5/#:~:text=Legend%20700&amp;text=The%20trans%20is%20currently%20offered,1%20or%200.69%3A%201%20overdrive.</t>
  </si>
  <si>
    <t>Exhaust Manifold Studs</t>
  </si>
  <si>
    <t>Tube From Turbo Drain (close to manifold) - get a longer neck from turbo so it doesn't touch manifold</t>
  </si>
  <si>
    <t>EGR Delete for Stock Intake manifold - allows a spot for boost gauge</t>
  </si>
  <si>
    <t>Mercedes 190e clutch pedal assembly - bolts into 124</t>
  </si>
  <si>
    <t>remove breake pedal</t>
  </si>
  <si>
    <t>attach slave cylinder grommet</t>
  </si>
  <si>
    <t>run off the brake fluid resevior</t>
  </si>
  <si>
    <t>cut nipple of of brake booster</t>
  </si>
  <si>
    <t>slave cylinder from BMW 2002 3 series</t>
  </si>
  <si>
    <t>short shifter linkage instead of stock BMW linkage</t>
  </si>
  <si>
    <t>where to get short shifter linkage</t>
  </si>
  <si>
    <t>by the clip to link the linkage to transmission</t>
  </si>
  <si>
    <t>wheel space to lifter shifter about 1 inch</t>
  </si>
  <si>
    <t>drive shaft adapters</t>
  </si>
  <si>
    <t>oil cooler - benzforce - om606 AN Swap for oil filter housing - 10AN</t>
  </si>
  <si>
    <t xml:space="preserve">    oil  pan gasket</t>
  </si>
  <si>
    <t xml:space="preserve">    value cover gasket</t>
  </si>
  <si>
    <t xml:space="preserve">     intake and exhaust gasket</t>
  </si>
  <si>
    <t xml:space="preserve">     orings</t>
  </si>
  <si>
    <t>Tire Diameter</t>
  </si>
  <si>
    <t>ROAD COURSE RANGE</t>
  </si>
  <si>
    <t>AUTOCROSS RANGE</t>
  </si>
  <si>
    <t>Tire Radius</t>
  </si>
  <si>
    <t>Differential Gear</t>
  </si>
  <si>
    <t>1st</t>
  </si>
  <si>
    <t>2nd</t>
  </si>
  <si>
    <t>3rd</t>
  </si>
  <si>
    <t>4th</t>
  </si>
  <si>
    <t>5th</t>
  </si>
  <si>
    <t>6th</t>
  </si>
  <si>
    <t>Transmission Gear</t>
  </si>
  <si>
    <t>Gear Drop %</t>
  </si>
  <si>
    <t>RPM</t>
  </si>
  <si>
    <t>SHIFT POINT 5500</t>
  </si>
  <si>
    <t>New Genuine Mercedes Radiator</t>
  </si>
  <si>
    <t>Falken - 275</t>
  </si>
  <si>
    <t>Eli Engine Tuning and Engine Injection Pump Install and Setup</t>
  </si>
  <si>
    <t>Mathew 11/30/2022 Power Steering Line and Rear Diff Yoke</t>
  </si>
  <si>
    <t>Eli - More Parts for Engine - Crank Balancer, Gaskets, Machine Shop</t>
  </si>
  <si>
    <t>Eli - Adjusting Transmission and adjusting Clutch Travel, Side Molding Installation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</si>
</sst>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m\-d\-yyyy"/>
  </numFmts>
  <fonts count="37">
    <font>
      <sz val="10"/>
      <color rgb="FF000000"/>
      <name val="Arial"/>
      <scheme val="minor"/>
    </font>
    <font>
      <b/>
      <sz val="14"/>
      <color theme="1"/>
      <name val="Arial"/>
    </font>
    <font>
      <sz val="10"/>
      <color theme="1"/>
      <name val="Arial"/>
    </font>
    <font>
      <sz val="10"/>
      <color rgb="FF000000"/>
      <name val="Arial"/>
    </font>
    <font>
      <u/>
      <sz val="10"/>
      <color rgb="FF1155CC"/>
      <name val="Arial"/>
    </font>
    <font>
      <sz val="10"/>
      <color theme="1"/>
      <name val="Arial"/>
      <scheme val="minor"/>
    </font>
    <font>
      <sz val="10"/>
      <color rgb="FF191919"/>
      <name val="Arial"/>
      <scheme val="minor"/>
    </font>
    <font>
      <u/>
      <sz val="10"/>
      <color rgb="FF1155CC"/>
      <name val="Arial"/>
    </font>
    <font>
      <sz val="10"/>
      <color rgb="FF555555"/>
      <name val="Arial"/>
    </font>
    <font>
      <u/>
      <sz val="10"/>
      <color rgb="FF0000FF"/>
      <name val="Arial"/>
    </font>
    <font>
      <sz val="11"/>
      <color rgb="FF222222"/>
      <name val="Calibri"/>
    </font>
    <font>
      <b/>
      <sz val="10"/>
      <color rgb="FF333333"/>
      <name val="Roboto"/>
    </font>
    <font>
      <sz val="10"/>
      <color rgb="FF000000"/>
      <name val="Arial"/>
    </font>
    <font>
      <sz val="15"/>
      <color rgb="FF3A3939"/>
      <name val="Arial"/>
    </font>
    <font>
      <sz val="10"/>
      <color rgb="FF000000"/>
      <name val="Roboto"/>
    </font>
    <font>
      <sz val="10"/>
      <color rgb="FF2C2E2F"/>
      <name val="Arial"/>
    </font>
    <font>
      <sz val="12"/>
      <color rgb="FF6D6D6D"/>
      <name val="&quot;Source Sans Pro&quot;"/>
    </font>
    <font>
      <b/>
      <sz val="11"/>
      <color rgb="FF202122"/>
      <name val="Arial"/>
    </font>
    <font>
      <sz val="11"/>
      <color rgb="FF202122"/>
      <name val="Sans-serif"/>
    </font>
    <font>
      <sz val="11"/>
      <color rgb="FF202122"/>
      <name val="Arial"/>
    </font>
    <font>
      <u/>
      <sz val="11"/>
      <color rgb="FF202122"/>
      <name val="Sans-serif"/>
    </font>
    <font>
      <u/>
      <sz val="10"/>
      <color rgb="FF0000FF"/>
      <name val="Arial"/>
    </font>
    <font>
      <i/>
      <sz val="11"/>
      <color theme="1"/>
      <name val="Rubik"/>
    </font>
    <font>
      <b/>
      <sz val="12"/>
      <color rgb="FF111820"/>
      <name val="Arial"/>
    </font>
    <font>
      <sz val="10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sz val="9"/>
      <color rgb="FF000000"/>
      <name val="Arial"/>
    </font>
    <font>
      <u/>
      <sz val="9"/>
      <color rgb="FF1155CC"/>
      <name val="Arial"/>
    </font>
    <font>
      <sz val="9"/>
      <color rgb="FF333333"/>
      <name val="Arial"/>
    </font>
    <font>
      <sz val="10"/>
      <color rgb="FF202124"/>
      <name val="Arial"/>
    </font>
    <font>
      <sz val="10"/>
      <color rgb="FFFF0000"/>
      <name val="Arial"/>
    </font>
    <font>
      <strike/>
      <sz val="10"/>
      <color theme="1"/>
      <name val="Arial"/>
    </font>
    <font>
      <b/>
      <sz val="10"/>
      <color theme="1"/>
      <name val="Arial"/>
    </font>
    <font>
      <sz val="10"/>
      <color theme="1"/>
      <name val="Arial"/>
      <family val="2"/>
    </font>
    <font>
      <sz val="10"/>
      <color rgb="FF3A3939"/>
      <name val="Arial"/>
      <family val="2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8F9FA"/>
        <bgColor rgb="FFF8F9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right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3" fillId="0" borderId="0" xfId="0" applyFont="1"/>
    <xf numFmtId="0" fontId="4" fillId="0" borderId="0" xfId="0" applyFont="1"/>
    <xf numFmtId="0" fontId="5" fillId="0" borderId="0" xfId="0" applyFont="1"/>
    <xf numFmtId="164" fontId="6" fillId="2" borderId="0" xfId="0" applyNumberFormat="1" applyFont="1" applyFill="1"/>
    <xf numFmtId="0" fontId="0" fillId="3" borderId="0" xfId="0" applyFill="1" applyAlignment="1">
      <alignment horizontal="left"/>
    </xf>
    <xf numFmtId="0" fontId="0" fillId="3" borderId="0" xfId="0" applyFill="1"/>
    <xf numFmtId="0" fontId="7" fillId="0" borderId="0" xfId="0" applyFont="1"/>
    <xf numFmtId="0" fontId="8" fillId="3" borderId="0" xfId="0" applyFont="1" applyFill="1"/>
    <xf numFmtId="0" fontId="2" fillId="4" borderId="0" xfId="0" applyFont="1" applyFill="1"/>
    <xf numFmtId="0" fontId="9" fillId="0" borderId="0" xfId="0" applyFont="1"/>
    <xf numFmtId="0" fontId="10" fillId="3" borderId="0" xfId="0" applyFont="1" applyFill="1"/>
    <xf numFmtId="4" fontId="2" fillId="0" borderId="0" xfId="0" applyNumberFormat="1" applyFont="1"/>
    <xf numFmtId="0" fontId="11" fillId="3" borderId="0" xfId="0" applyFont="1" applyFill="1" applyAlignment="1">
      <alignment horizontal="left"/>
    </xf>
    <xf numFmtId="0" fontId="3" fillId="3" borderId="0" xfId="0" applyFont="1" applyFill="1"/>
    <xf numFmtId="164" fontId="12" fillId="2" borderId="0" xfId="0" applyNumberFormat="1" applyFont="1" applyFill="1" applyAlignment="1">
      <alignment horizontal="right"/>
    </xf>
    <xf numFmtId="0" fontId="13" fillId="3" borderId="0" xfId="0" applyFont="1" applyFill="1"/>
    <xf numFmtId="164" fontId="12" fillId="5" borderId="0" xfId="0" applyNumberFormat="1" applyFont="1" applyFill="1" applyAlignment="1">
      <alignment horizontal="right"/>
    </xf>
    <xf numFmtId="164" fontId="15" fillId="2" borderId="0" xfId="0" applyNumberFormat="1" applyFont="1" applyFill="1" applyAlignment="1">
      <alignment horizontal="right"/>
    </xf>
    <xf numFmtId="165" fontId="16" fillId="3" borderId="0" xfId="0" applyNumberFormat="1" applyFont="1" applyFill="1" applyAlignment="1">
      <alignment horizontal="left"/>
    </xf>
    <xf numFmtId="0" fontId="17" fillId="3" borderId="0" xfId="0" applyFont="1" applyFill="1"/>
    <xf numFmtId="0" fontId="18" fillId="6" borderId="0" xfId="0" applyFont="1" applyFill="1"/>
    <xf numFmtId="0" fontId="19" fillId="6" borderId="0" xfId="0" applyFont="1" applyFill="1"/>
    <xf numFmtId="164" fontId="18" fillId="6" borderId="0" xfId="0" applyNumberFormat="1" applyFont="1" applyFill="1" applyAlignment="1">
      <alignment horizontal="right"/>
    </xf>
    <xf numFmtId="0" fontId="20" fillId="6" borderId="0" xfId="0" applyFont="1" applyFill="1"/>
    <xf numFmtId="0" fontId="21" fillId="0" borderId="0" xfId="0" applyFont="1"/>
    <xf numFmtId="0" fontId="22" fillId="3" borderId="0" xfId="0" applyFont="1" applyFill="1" applyAlignment="1">
      <alignment vertical="top"/>
    </xf>
    <xf numFmtId="0" fontId="12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3" fillId="3" borderId="0" xfId="0" applyFont="1" applyFill="1" applyAlignment="1">
      <alignment horizontal="right"/>
    </xf>
    <xf numFmtId="164" fontId="24" fillId="2" borderId="0" xfId="0" applyNumberFormat="1" applyFont="1" applyFill="1" applyAlignment="1">
      <alignment horizontal="right"/>
    </xf>
    <xf numFmtId="0" fontId="2" fillId="2" borderId="0" xfId="0" applyFont="1" applyFill="1"/>
    <xf numFmtId="0" fontId="1" fillId="4" borderId="0" xfId="0" applyFont="1" applyFill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right"/>
    </xf>
    <xf numFmtId="164" fontId="25" fillId="0" borderId="0" xfId="0" applyNumberFormat="1" applyFont="1" applyAlignment="1">
      <alignment horizontal="right"/>
    </xf>
    <xf numFmtId="164" fontId="25" fillId="0" borderId="0" xfId="0" applyNumberFormat="1" applyFont="1"/>
    <xf numFmtId="0" fontId="25" fillId="0" borderId="0" xfId="0" applyFont="1"/>
    <xf numFmtId="0" fontId="26" fillId="0" borderId="0" xfId="0" applyFont="1"/>
    <xf numFmtId="0" fontId="26" fillId="0" borderId="0" xfId="0" applyFont="1" applyAlignment="1">
      <alignment horizontal="left"/>
    </xf>
    <xf numFmtId="0" fontId="26" fillId="5" borderId="0" xfId="0" applyFont="1" applyFill="1" applyAlignment="1">
      <alignment horizontal="left"/>
    </xf>
    <xf numFmtId="0" fontId="26" fillId="0" borderId="0" xfId="0" applyFont="1" applyAlignment="1">
      <alignment horizontal="right"/>
    </xf>
    <xf numFmtId="164" fontId="27" fillId="3" borderId="0" xfId="0" applyNumberFormat="1" applyFont="1" applyFill="1" applyAlignment="1">
      <alignment horizontal="right"/>
    </xf>
    <xf numFmtId="164" fontId="26" fillId="0" borderId="0" xfId="0" applyNumberFormat="1" applyFont="1"/>
    <xf numFmtId="0" fontId="28" fillId="0" borderId="0" xfId="0" applyFont="1"/>
    <xf numFmtId="164" fontId="26" fillId="0" borderId="0" xfId="0" applyNumberFormat="1" applyFont="1" applyAlignment="1">
      <alignment horizontal="right"/>
    </xf>
    <xf numFmtId="0" fontId="29" fillId="5" borderId="0" xfId="0" applyFont="1" applyFill="1" applyAlignment="1">
      <alignment horizontal="left"/>
    </xf>
    <xf numFmtId="0" fontId="29" fillId="3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0" fontId="2" fillId="5" borderId="0" xfId="0" applyFont="1" applyFill="1"/>
    <xf numFmtId="44" fontId="2" fillId="5" borderId="0" xfId="0" applyNumberFormat="1" applyFont="1" applyFill="1"/>
    <xf numFmtId="0" fontId="30" fillId="3" borderId="0" xfId="0" applyFont="1" applyFill="1" applyAlignment="1">
      <alignment horizontal="left"/>
    </xf>
    <xf numFmtId="0" fontId="31" fillId="0" borderId="0" xfId="0" applyFont="1"/>
    <xf numFmtId="0" fontId="24" fillId="0" borderId="0" xfId="0" applyFont="1" applyAlignment="1">
      <alignment horizontal="left"/>
    </xf>
    <xf numFmtId="0" fontId="2" fillId="4" borderId="0" xfId="0" applyFont="1" applyFill="1" applyAlignment="1">
      <alignment vertical="center" textRotation="255"/>
    </xf>
    <xf numFmtId="0" fontId="2" fillId="0" borderId="0" xfId="0" applyFont="1" applyAlignment="1">
      <alignment horizontal="right"/>
    </xf>
    <xf numFmtId="1" fontId="32" fillId="0" borderId="0" xfId="0" applyNumberFormat="1" applyFont="1"/>
    <xf numFmtId="10" fontId="3" fillId="5" borderId="0" xfId="0" applyNumberFormat="1" applyFont="1" applyFill="1"/>
    <xf numFmtId="1" fontId="3" fillId="5" borderId="0" xfId="0" applyNumberFormat="1" applyFont="1" applyFill="1"/>
    <xf numFmtId="1" fontId="3" fillId="0" borderId="0" xfId="0" applyNumberFormat="1" applyFont="1"/>
    <xf numFmtId="1" fontId="2" fillId="0" borderId="0" xfId="0" applyNumberFormat="1" applyFont="1"/>
    <xf numFmtId="1" fontId="3" fillId="2" borderId="0" xfId="0" applyNumberFormat="1" applyFont="1" applyFill="1"/>
    <xf numFmtId="1" fontId="31" fillId="2" borderId="0" xfId="0" applyNumberFormat="1" applyFont="1" applyFill="1"/>
    <xf numFmtId="1" fontId="31" fillId="5" borderId="0" xfId="0" applyNumberFormat="1" applyFont="1" applyFill="1"/>
    <xf numFmtId="1" fontId="2" fillId="2" borderId="0" xfId="0" applyNumberFormat="1" applyFont="1" applyFill="1"/>
    <xf numFmtId="1" fontId="2" fillId="5" borderId="0" xfId="0" applyNumberFormat="1" applyFont="1" applyFill="1"/>
    <xf numFmtId="0" fontId="32" fillId="0" borderId="0" xfId="0" applyFont="1"/>
    <xf numFmtId="0" fontId="35" fillId="3" borderId="0" xfId="0" applyFont="1" applyFill="1"/>
    <xf numFmtId="0" fontId="14" fillId="0" borderId="0" xfId="0" applyFont="1"/>
    <xf numFmtId="0" fontId="18" fillId="0" borderId="0" xfId="0" applyFont="1"/>
    <xf numFmtId="0" fontId="36" fillId="0" borderId="0" xfId="0" applyFont="1"/>
    <xf numFmtId="0" fontId="34" fillId="0" borderId="0" xfId="0" applyFont="1"/>
    <xf numFmtId="0" fontId="2" fillId="4" borderId="0" xfId="0" applyFont="1" applyFill="1" applyAlignment="1">
      <alignment vertical="center" textRotation="255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ieselpumpuk.com/shop/engine-conversions/injector-return-hose/" TargetMode="External"/><Relationship Id="rId18" Type="http://schemas.openxmlformats.org/officeDocument/2006/relationships/hyperlink" Target="https://www.strongflex.eu/en/w124/1635-116224a-full-suspension-bush-kit-sport-5902553522082.html" TargetMode="External"/><Relationship Id="rId26" Type="http://schemas.openxmlformats.org/officeDocument/2006/relationships/hyperlink" Target="https://en.wikipedia.org/wiki/ZF_S6-53_transmission" TargetMode="External"/><Relationship Id="rId39" Type="http://schemas.openxmlformats.org/officeDocument/2006/relationships/hyperlink" Target="https://www.ebay.com/itm/For-Mercedes-Benz-CLK63-AMG-Base-Front-Rear-Brake-Disc-Rotors-Set-Kit-Brembo/361912632139https:/www.ebay.com/itm/For-Mercedes-Benz-CLK63-AMG-Base-Front-Rear-Brake-Disc-Rotors-Set-Kit-Brembo/361912632139" TargetMode="External"/><Relationship Id="rId21" Type="http://schemas.openxmlformats.org/officeDocument/2006/relationships/hyperlink" Target="https://www.thekangaroosteam.com/shop-1/210mm-differential-cover-for-w124" TargetMode="External"/><Relationship Id="rId34" Type="http://schemas.openxmlformats.org/officeDocument/2006/relationships/hyperlink" Target="https://autosportsengineering.com/product/autosports-engineering-driveshaft-adapter-bmw-to-1310-u-joint/?fbclid=IwAR32aMlDqePfqOTTPRmtxRZ27L0m847izw_SuoT2mjOlyQ1XuFvGoUYYtOc" TargetMode="External"/><Relationship Id="rId7" Type="http://schemas.openxmlformats.org/officeDocument/2006/relationships/hyperlink" Target="https://www.dieselpumpuk.com/shop/fuel-pumps/high-performance-custom-built-injector-pumps/" TargetMode="External"/><Relationship Id="rId2" Type="http://schemas.openxmlformats.org/officeDocument/2006/relationships/hyperlink" Target="https://www.thekangaroosteam.com/shop-1/om606-up-to-600-hp-turbo-kit" TargetMode="External"/><Relationship Id="rId16" Type="http://schemas.openxmlformats.org/officeDocument/2006/relationships/hyperlink" Target="https://groundcontrolstore.com/collections/190e-rear-suspension-links/products/82-93-mercedes-190e-w201-rear-suspension-links" TargetMode="External"/><Relationship Id="rId20" Type="http://schemas.openxmlformats.org/officeDocument/2006/relationships/hyperlink" Target="https://www.ecstuning.com/b-wiechers-sport-parts/steel-front-strut-bar-mercedes-w124-/291003~wie/" TargetMode="External"/><Relationship Id="rId29" Type="http://schemas.openxmlformats.org/officeDocument/2006/relationships/hyperlink" Target="https://transmissionadapters.com/collections/mercedes/products/me1000401-mercedes-6-cylinder-15-degree-to-chev-manual" TargetMode="External"/><Relationship Id="rId41" Type="http://schemas.openxmlformats.org/officeDocument/2006/relationships/hyperlink" Target="http://ezaccessor.com/" TargetMode="External"/><Relationship Id="rId1" Type="http://schemas.openxmlformats.org/officeDocument/2006/relationships/hyperlink" Target="https://mbbodykits.com/collections/w124/products/w124-e500-widebodykit" TargetMode="External"/><Relationship Id="rId6" Type="http://schemas.openxmlformats.org/officeDocument/2006/relationships/hyperlink" Target="https://www.dieselpumpuk.com/shop/landrover-builds/steel-water-pump-upgrade/" TargetMode="External"/><Relationship Id="rId11" Type="http://schemas.openxmlformats.org/officeDocument/2006/relationships/hyperlink" Target="https://www.dieselpumpuk.com/shop/gaskets/om606-complete-gasket-kit/" TargetMode="External"/><Relationship Id="rId24" Type="http://schemas.openxmlformats.org/officeDocument/2006/relationships/hyperlink" Target="http://jagsthatrun.com/" TargetMode="External"/><Relationship Id="rId32" Type="http://schemas.openxmlformats.org/officeDocument/2006/relationships/hyperlink" Target="https://www.garagistic.com/products/stainless-steel-clutch-line-e36-325i-325is-318is-318ti-z3-mz3?variant=31025594990691" TargetMode="External"/><Relationship Id="rId37" Type="http://schemas.openxmlformats.org/officeDocument/2006/relationships/hyperlink" Target="https://www.mercedespartscenter.com/" TargetMode="External"/><Relationship Id="rId40" Type="http://schemas.openxmlformats.org/officeDocument/2006/relationships/hyperlink" Target="https://www.ebay.com/itm/For-Mercedes-Benz-CLK63-AMG-Base-Front-Rear-Brake-Disc-Rotors-Set-Kit-Brembo/361912632139" TargetMode="External"/><Relationship Id="rId5" Type="http://schemas.openxmlformats.org/officeDocument/2006/relationships/hyperlink" Target="https://www.dieselpumpuk.com/shop/turbo-kits/quickspool-race-kit/" TargetMode="External"/><Relationship Id="rId15" Type="http://schemas.openxmlformats.org/officeDocument/2006/relationships/hyperlink" Target="https://kmcams.com/collections/ventilfjaerer-retainere-ventiler/products/mercedes-diesel-om606-ventilfjaerer" TargetMode="External"/><Relationship Id="rId23" Type="http://schemas.openxmlformats.org/officeDocument/2006/relationships/hyperlink" Target="https://www.thekangaroosteam.com/shop-1/high-end-half-shafts-for-all-m-b-up-to-1000nm-w124-w201-and-etc" TargetMode="External"/><Relationship Id="rId28" Type="http://schemas.openxmlformats.org/officeDocument/2006/relationships/hyperlink" Target="https://www.dieselpumpuk.com/shop/clutches/bmw-adaptor-kit/" TargetMode="External"/><Relationship Id="rId36" Type="http://schemas.openxmlformats.org/officeDocument/2006/relationships/hyperlink" Target="https://www.mercedespartscenter.com/" TargetMode="External"/><Relationship Id="rId10" Type="http://schemas.openxmlformats.org/officeDocument/2006/relationships/hyperlink" Target="https://www.dieselpumpuk.com/shop/manifolds/egr-delete-kits/" TargetMode="External"/><Relationship Id="rId19" Type="http://schemas.openxmlformats.org/officeDocument/2006/relationships/hyperlink" Target="https://www.garagistic.com/collections/w201-190e-performance-parts/products/mercedes-w201-190e-rear-subframe-reinforcement-plates?fbclid=IwAR2ovzw2Lz3z43uPgnViWC86GwxS1YwphAnemlpHm7iGDkG5MbJ-ZjkSBNI" TargetMode="External"/><Relationship Id="rId31" Type="http://schemas.openxmlformats.org/officeDocument/2006/relationships/hyperlink" Target="https://www.garagistic.com/products/weld-it-yourself-custom-bmw-dssr-selector-rod-kit-e90-e21-e32-e39-e82-e34?variant=39920618471523" TargetMode="External"/><Relationship Id="rId4" Type="http://schemas.openxmlformats.org/officeDocument/2006/relationships/hyperlink" Target="https://www.thekangaroosteam.com/shop-1/om606-cast-iron-turbo-manifold" TargetMode="External"/><Relationship Id="rId9" Type="http://schemas.openxmlformats.org/officeDocument/2006/relationships/hyperlink" Target="https://www.dieselpumpuk.com/shop/throttle-cable-kit/throttle-cable-kit/" TargetMode="External"/><Relationship Id="rId14" Type="http://schemas.openxmlformats.org/officeDocument/2006/relationships/hyperlink" Target="https://www.dieselpumpuk.com/shop/engine-cooling/block-cooling-kit/" TargetMode="External"/><Relationship Id="rId22" Type="http://schemas.openxmlformats.org/officeDocument/2006/relationships/hyperlink" Target="https://www.dieselpumpuk.com/shop/transmissions/limited-slip-diff-kit-for-w124/" TargetMode="External"/><Relationship Id="rId27" Type="http://schemas.openxmlformats.org/officeDocument/2006/relationships/hyperlink" Target="https://en.wikipedia.org/wiki/ZF_S6-37_transmission" TargetMode="External"/><Relationship Id="rId30" Type="http://schemas.openxmlformats.org/officeDocument/2006/relationships/hyperlink" Target="https://www.irp.lt/individual-racing-parts-product/short-shifter-bmw-v3/" TargetMode="External"/><Relationship Id="rId35" Type="http://schemas.openxmlformats.org/officeDocument/2006/relationships/hyperlink" Target="https://www.mercedespartscenter.com/" TargetMode="External"/><Relationship Id="rId8" Type="http://schemas.openxmlformats.org/officeDocument/2006/relationships/hyperlink" Target="https://www.dieselpumpuk.com/shop/fuel-pumps/w124-bosch-044-lift-pump/" TargetMode="External"/><Relationship Id="rId3" Type="http://schemas.openxmlformats.org/officeDocument/2006/relationships/hyperlink" Target="https://www.dieselpumpuk.com/shop/engine-cooling/w124-intercooler-kit/" TargetMode="External"/><Relationship Id="rId12" Type="http://schemas.openxmlformats.org/officeDocument/2006/relationships/hyperlink" Target="https://www.dieselpumpuk.com/shop/landrover-builds/smaller-dia-water-pump-pulleys/" TargetMode="External"/><Relationship Id="rId17" Type="http://schemas.openxmlformats.org/officeDocument/2006/relationships/hyperlink" Target="https://www.fcpeuro.com/products/mercedes-suspension-control-arm-1243303407" TargetMode="External"/><Relationship Id="rId25" Type="http://schemas.openxmlformats.org/officeDocument/2006/relationships/hyperlink" Target="https://en.wikipedia.org/wiki/ZF_S6-53_transmission" TargetMode="External"/><Relationship Id="rId33" Type="http://schemas.openxmlformats.org/officeDocument/2006/relationships/hyperlink" Target="https://www.pelicanparts.com/More_Info/2022900112.htm?pn=202-290-01-12-MBZ" TargetMode="External"/><Relationship Id="rId38" Type="http://schemas.openxmlformats.org/officeDocument/2006/relationships/hyperlink" Target="https://www.mercedespartscenter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mercedespartscenter.com/" TargetMode="External"/><Relationship Id="rId13" Type="http://schemas.openxmlformats.org/officeDocument/2006/relationships/hyperlink" Target="http://autohauzaz.com/" TargetMode="External"/><Relationship Id="rId3" Type="http://schemas.openxmlformats.org/officeDocument/2006/relationships/hyperlink" Target="http://mercedespartscenter.com/" TargetMode="External"/><Relationship Id="rId7" Type="http://schemas.openxmlformats.org/officeDocument/2006/relationships/hyperlink" Target="http://mercedespartscenter.com/" TargetMode="External"/><Relationship Id="rId12" Type="http://schemas.openxmlformats.org/officeDocument/2006/relationships/hyperlink" Target="http://autohauzaz.com/" TargetMode="External"/><Relationship Id="rId2" Type="http://schemas.openxmlformats.org/officeDocument/2006/relationships/hyperlink" Target="http://mercedespartscenter.com/" TargetMode="External"/><Relationship Id="rId1" Type="http://schemas.openxmlformats.org/officeDocument/2006/relationships/hyperlink" Target="http://mercedespartscenter.com/" TargetMode="External"/><Relationship Id="rId6" Type="http://schemas.openxmlformats.org/officeDocument/2006/relationships/hyperlink" Target="http://mercedespartscenter.com/" TargetMode="External"/><Relationship Id="rId11" Type="http://schemas.openxmlformats.org/officeDocument/2006/relationships/hyperlink" Target="http://autohauzaz.com/" TargetMode="External"/><Relationship Id="rId5" Type="http://schemas.openxmlformats.org/officeDocument/2006/relationships/hyperlink" Target="http://mercedespartscenter.com/" TargetMode="External"/><Relationship Id="rId10" Type="http://schemas.openxmlformats.org/officeDocument/2006/relationships/hyperlink" Target="http://autohauzaz.com/" TargetMode="External"/><Relationship Id="rId4" Type="http://schemas.openxmlformats.org/officeDocument/2006/relationships/hyperlink" Target="http://mercedespartscenter.com/" TargetMode="External"/><Relationship Id="rId9" Type="http://schemas.openxmlformats.org/officeDocument/2006/relationships/hyperlink" Target="http://autohauzaz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commerce/products/2305458166176274?rt=9&amp;referral_code=page_shop_card&amp;ref=page_shop_tab" TargetMode="External"/><Relationship Id="rId2" Type="http://schemas.openxmlformats.org/officeDocument/2006/relationships/hyperlink" Target="https://mbworld.org/forums/e-class-w210/62129-rear-axle-ratio.html" TargetMode="External"/><Relationship Id="rId1" Type="http://schemas.openxmlformats.org/officeDocument/2006/relationships/hyperlink" Target="http://hobby.farit.ru/e30-325i-manual-swap-to-6-speed-gs6-37dz/" TargetMode="External"/><Relationship Id="rId4" Type="http://schemas.openxmlformats.org/officeDocument/2006/relationships/hyperlink" Target="https://www.streetmusclemag.com/tech-stories/the-world-in-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34"/>
  <sheetViews>
    <sheetView tabSelected="1" workbookViewId="0">
      <pane ySplit="1" topLeftCell="A133" activePane="bottomLeft" state="frozen"/>
      <selection pane="bottomLeft" activeCell="B159" sqref="B159"/>
    </sheetView>
  </sheetViews>
  <sheetFormatPr defaultColWidth="12.5703125" defaultRowHeight="15" customHeight="1"/>
  <cols>
    <col min="1" max="1" width="18.42578125" customWidth="1"/>
    <col min="2" max="2" width="62" customWidth="1"/>
    <col min="3" max="3" width="28.28515625" customWidth="1"/>
    <col min="4" max="5" width="18.42578125" customWidth="1"/>
    <col min="6" max="6" width="8" customWidth="1"/>
    <col min="7" max="7" width="72.42578125" customWidth="1"/>
    <col min="8" max="8" width="33.140625" customWidth="1"/>
    <col min="9" max="9" width="18.42578125" customWidth="1"/>
  </cols>
  <sheetData>
    <row r="1" spans="1:9" ht="15.75" customHeight="1">
      <c r="A1" s="1"/>
      <c r="B1" s="1" t="s">
        <v>0</v>
      </c>
      <c r="C1" s="1" t="s">
        <v>1</v>
      </c>
      <c r="D1" s="1" t="s">
        <v>2</v>
      </c>
      <c r="E1" s="2" t="s">
        <v>3</v>
      </c>
      <c r="F1" s="1" t="s">
        <v>4</v>
      </c>
      <c r="G1" s="1" t="s">
        <v>5</v>
      </c>
      <c r="H1" s="1"/>
      <c r="I1" s="1"/>
    </row>
    <row r="2" spans="1:9" ht="15.75" customHeight="1">
      <c r="A2" s="3" t="s">
        <v>6</v>
      </c>
      <c r="E2" s="4"/>
    </row>
    <row r="3" spans="1:9" ht="15.75" customHeight="1">
      <c r="A3" s="3"/>
      <c r="B3" s="3" t="s">
        <v>7</v>
      </c>
      <c r="C3" s="3" t="s">
        <v>8</v>
      </c>
      <c r="D3" s="3" t="s">
        <v>9</v>
      </c>
      <c r="E3" s="5">
        <v>2900</v>
      </c>
      <c r="F3" s="3"/>
      <c r="G3" s="3" t="s">
        <v>10</v>
      </c>
    </row>
    <row r="4" spans="1:9" ht="15.75" customHeight="1">
      <c r="A4" s="3"/>
      <c r="B4" s="3" t="s">
        <v>11</v>
      </c>
      <c r="C4" s="3" t="s">
        <v>12</v>
      </c>
      <c r="D4" s="3" t="s">
        <v>13</v>
      </c>
      <c r="E4" s="5">
        <v>6000</v>
      </c>
      <c r="F4" s="3"/>
      <c r="G4" s="3" t="s">
        <v>10</v>
      </c>
    </row>
    <row r="5" spans="1:9" ht="15.75" customHeight="1">
      <c r="A5" s="3"/>
      <c r="E5" s="4"/>
    </row>
    <row r="6" spans="1:9" ht="15.75" customHeight="1">
      <c r="A6" s="3" t="s">
        <v>14</v>
      </c>
      <c r="E6" s="4"/>
    </row>
    <row r="7" spans="1:9" ht="15.75" customHeight="1">
      <c r="A7" s="3"/>
      <c r="B7" s="3" t="s">
        <v>15</v>
      </c>
      <c r="E7" s="5">
        <v>25</v>
      </c>
    </row>
    <row r="8" spans="1:9" ht="15.75" customHeight="1">
      <c r="A8" s="3"/>
      <c r="B8" s="3" t="s">
        <v>16</v>
      </c>
      <c r="D8" s="3" t="s">
        <v>17</v>
      </c>
      <c r="E8" s="5">
        <v>180</v>
      </c>
    </row>
    <row r="9" spans="1:9" ht="15.75" customHeight="1">
      <c r="A9" s="3"/>
      <c r="B9" s="3" t="s">
        <v>18</v>
      </c>
      <c r="C9" s="3" t="s">
        <v>19</v>
      </c>
      <c r="E9" s="5">
        <v>94</v>
      </c>
    </row>
    <row r="10" spans="1:9" ht="15.75" customHeight="1">
      <c r="A10" s="3"/>
      <c r="B10" s="3" t="s">
        <v>20</v>
      </c>
      <c r="E10" s="5" t="s">
        <v>21</v>
      </c>
    </row>
    <row r="11" spans="1:9" ht="15.75" customHeight="1">
      <c r="A11" s="3"/>
      <c r="B11" s="3" t="s">
        <v>22</v>
      </c>
      <c r="C11" s="3" t="s">
        <v>10</v>
      </c>
      <c r="D11" s="6"/>
      <c r="E11" s="5">
        <v>100</v>
      </c>
      <c r="G11" s="7" t="s">
        <v>23</v>
      </c>
    </row>
    <row r="12" spans="1:9" ht="15.75" customHeight="1">
      <c r="A12" s="3"/>
      <c r="B12" s="3" t="s">
        <v>24</v>
      </c>
      <c r="D12" s="3" t="s">
        <v>25</v>
      </c>
      <c r="E12" s="5">
        <v>425.57</v>
      </c>
      <c r="G12" s="3" t="s">
        <v>26</v>
      </c>
    </row>
    <row r="13" spans="1:9" ht="15.75" customHeight="1">
      <c r="A13" s="3"/>
      <c r="B13" s="8" t="s">
        <v>27</v>
      </c>
      <c r="D13" s="8" t="s">
        <v>28</v>
      </c>
      <c r="E13" s="5">
        <v>960</v>
      </c>
    </row>
    <row r="14" spans="1:9" ht="15.75" customHeight="1">
      <c r="A14" s="3"/>
      <c r="B14" s="8" t="s">
        <v>29</v>
      </c>
      <c r="D14" s="8" t="s">
        <v>30</v>
      </c>
      <c r="E14" s="5">
        <v>10500</v>
      </c>
    </row>
    <row r="15" spans="1:9" ht="15.75" customHeight="1">
      <c r="A15" s="3"/>
      <c r="B15" s="8" t="s">
        <v>31</v>
      </c>
      <c r="D15" s="8" t="s">
        <v>32</v>
      </c>
      <c r="E15" s="5">
        <v>875</v>
      </c>
    </row>
    <row r="16" spans="1:9" ht="15.75" customHeight="1">
      <c r="A16" s="3"/>
      <c r="B16" s="8" t="s">
        <v>33</v>
      </c>
      <c r="C16" s="8" t="s">
        <v>34</v>
      </c>
      <c r="D16" s="8" t="s">
        <v>35</v>
      </c>
      <c r="E16" s="5">
        <v>135</v>
      </c>
    </row>
    <row r="17" spans="1:8" ht="15.75" customHeight="1">
      <c r="A17" s="3"/>
      <c r="B17" s="8" t="s">
        <v>36</v>
      </c>
      <c r="E17" s="4" t="s">
        <v>37</v>
      </c>
    </row>
    <row r="18" spans="1:8" ht="15.75" customHeight="1">
      <c r="A18" s="3"/>
      <c r="B18" s="8" t="s">
        <v>38</v>
      </c>
      <c r="D18" s="8" t="s">
        <v>39</v>
      </c>
      <c r="E18" s="5">
        <v>51.34</v>
      </c>
    </row>
    <row r="19" spans="1:8" ht="15.75" customHeight="1">
      <c r="A19" s="3"/>
      <c r="B19" s="8" t="s">
        <v>40</v>
      </c>
      <c r="C19" s="8" t="s">
        <v>34</v>
      </c>
      <c r="D19" s="8" t="s">
        <v>35</v>
      </c>
      <c r="E19" s="5">
        <v>181</v>
      </c>
    </row>
    <row r="20" spans="1:8" ht="15.75" customHeight="1">
      <c r="A20" s="3"/>
      <c r="B20" s="8" t="s">
        <v>41</v>
      </c>
      <c r="C20" s="8" t="s">
        <v>34</v>
      </c>
      <c r="D20" s="8" t="s">
        <v>35</v>
      </c>
      <c r="E20" s="9">
        <v>338.99</v>
      </c>
    </row>
    <row r="21" spans="1:8" ht="15.75" customHeight="1">
      <c r="A21" s="3"/>
      <c r="B21" s="8" t="s">
        <v>42</v>
      </c>
      <c r="C21" t="s">
        <v>43</v>
      </c>
      <c r="D21" s="8" t="s">
        <v>35</v>
      </c>
      <c r="E21" s="5">
        <v>18.86</v>
      </c>
    </row>
    <row r="22" spans="1:8" ht="15.75" customHeight="1">
      <c r="A22" s="3"/>
      <c r="B22" s="8" t="s">
        <v>44</v>
      </c>
      <c r="C22" s="10" t="s">
        <v>45</v>
      </c>
      <c r="D22" s="8" t="s">
        <v>46</v>
      </c>
      <c r="E22" s="5">
        <v>171.81</v>
      </c>
    </row>
    <row r="23" spans="1:8" ht="15.75" customHeight="1">
      <c r="A23" s="3"/>
      <c r="B23" s="8" t="s">
        <v>47</v>
      </c>
      <c r="D23" s="8" t="s">
        <v>48</v>
      </c>
      <c r="E23" s="5">
        <v>350</v>
      </c>
    </row>
    <row r="24" spans="1:8" ht="15.75" customHeight="1">
      <c r="A24" s="3"/>
      <c r="B24" s="8" t="s">
        <v>49</v>
      </c>
      <c r="C24" s="11" t="s">
        <v>50</v>
      </c>
      <c r="D24" s="8" t="s">
        <v>35</v>
      </c>
      <c r="E24" s="5">
        <v>51.8</v>
      </c>
    </row>
    <row r="25" spans="1:8" ht="15.75" customHeight="1">
      <c r="A25" s="3" t="s">
        <v>51</v>
      </c>
      <c r="E25" s="4"/>
    </row>
    <row r="26" spans="1:8" ht="15.75" customHeight="1">
      <c r="B26" s="3" t="s">
        <v>52</v>
      </c>
      <c r="E26" s="4"/>
      <c r="F26" s="12"/>
      <c r="G26" s="7" t="s">
        <v>53</v>
      </c>
      <c r="H26" s="3" t="s">
        <v>54</v>
      </c>
    </row>
    <row r="27" spans="1:8" ht="15.75" customHeight="1">
      <c r="B27" s="13" t="s">
        <v>55</v>
      </c>
      <c r="C27" s="3" t="s">
        <v>56</v>
      </c>
      <c r="E27" s="4"/>
    </row>
    <row r="28" spans="1:8" ht="15.75" customHeight="1">
      <c r="B28" s="3" t="s">
        <v>57</v>
      </c>
      <c r="C28" s="3" t="s">
        <v>58</v>
      </c>
      <c r="D28" s="3" t="s">
        <v>35</v>
      </c>
      <c r="E28" s="5">
        <v>1000</v>
      </c>
    </row>
    <row r="29" spans="1:8" ht="15.75" customHeight="1">
      <c r="B29" s="3" t="s">
        <v>59</v>
      </c>
      <c r="D29" s="3" t="s">
        <v>60</v>
      </c>
      <c r="E29" s="5" t="s">
        <v>21</v>
      </c>
      <c r="F29" s="3"/>
      <c r="G29" s="15" t="s">
        <v>61</v>
      </c>
    </row>
    <row r="30" spans="1:8" ht="15.75" customHeight="1">
      <c r="B30" s="3" t="s">
        <v>62</v>
      </c>
      <c r="D30" s="3" t="s">
        <v>63</v>
      </c>
      <c r="E30" s="4"/>
      <c r="F30" s="3"/>
      <c r="G30" s="15" t="s">
        <v>64</v>
      </c>
    </row>
    <row r="31" spans="1:8" ht="15.75" customHeight="1">
      <c r="B31" s="16" t="s">
        <v>65</v>
      </c>
      <c r="C31" s="17" t="s">
        <v>66</v>
      </c>
      <c r="D31" s="3" t="s">
        <v>60</v>
      </c>
      <c r="E31" s="5">
        <v>3562.65</v>
      </c>
      <c r="F31" s="3"/>
      <c r="G31" s="7" t="s">
        <v>67</v>
      </c>
    </row>
    <row r="32" spans="1:8" ht="15.75" customHeight="1">
      <c r="B32" s="6" t="s">
        <v>68</v>
      </c>
      <c r="C32" s="3" t="s">
        <v>69</v>
      </c>
      <c r="D32" s="3" t="s">
        <v>60</v>
      </c>
      <c r="E32" s="5">
        <v>659.75</v>
      </c>
      <c r="F32" s="3"/>
      <c r="G32" s="3"/>
    </row>
    <row r="33" spans="2:7" ht="15.75" customHeight="1">
      <c r="B33" s="6" t="s">
        <v>70</v>
      </c>
      <c r="D33" s="3" t="s">
        <v>60</v>
      </c>
      <c r="E33" s="5">
        <v>98.68</v>
      </c>
      <c r="F33" s="3"/>
      <c r="G33" s="15" t="s">
        <v>71</v>
      </c>
    </row>
    <row r="34" spans="2:7" ht="15.75" customHeight="1">
      <c r="B34" s="3" t="s">
        <v>72</v>
      </c>
      <c r="D34" s="3" t="s">
        <v>60</v>
      </c>
      <c r="E34" s="5">
        <v>1329.22</v>
      </c>
      <c r="G34" s="7" t="s">
        <v>73</v>
      </c>
    </row>
    <row r="35" spans="2:7" ht="15.75" customHeight="1">
      <c r="B35" s="3" t="s">
        <v>74</v>
      </c>
      <c r="D35" s="3" t="s">
        <v>60</v>
      </c>
      <c r="E35" s="5">
        <v>267.18</v>
      </c>
      <c r="G35" s="3"/>
    </row>
    <row r="36" spans="2:7" ht="15.75" customHeight="1">
      <c r="B36" s="3" t="s">
        <v>75</v>
      </c>
      <c r="D36" s="3" t="s">
        <v>60</v>
      </c>
      <c r="E36" s="4"/>
      <c r="G36" s="15" t="s">
        <v>76</v>
      </c>
    </row>
    <row r="37" spans="2:7" ht="15.75" customHeight="1">
      <c r="B37" s="3" t="s">
        <v>77</v>
      </c>
      <c r="D37" s="3" t="s">
        <v>60</v>
      </c>
      <c r="E37" s="5">
        <v>126.91</v>
      </c>
      <c r="G37" s="15" t="s">
        <v>78</v>
      </c>
    </row>
    <row r="38" spans="2:7" ht="15.75" customHeight="1">
      <c r="B38" s="3" t="s">
        <v>79</v>
      </c>
      <c r="D38" s="3" t="s">
        <v>60</v>
      </c>
      <c r="E38" s="5">
        <v>100.19</v>
      </c>
      <c r="G38" s="15" t="s">
        <v>80</v>
      </c>
    </row>
    <row r="39" spans="2:7" ht="15.75" customHeight="1">
      <c r="B39" s="3" t="s">
        <v>81</v>
      </c>
      <c r="D39" s="3" t="s">
        <v>60</v>
      </c>
      <c r="E39" s="5">
        <v>275.04000000000002</v>
      </c>
      <c r="G39" s="7" t="s">
        <v>82</v>
      </c>
    </row>
    <row r="40" spans="2:7" ht="15.75" customHeight="1">
      <c r="B40" s="3" t="s">
        <v>83</v>
      </c>
      <c r="D40" s="3" t="s">
        <v>60</v>
      </c>
      <c r="E40" s="5">
        <v>126.91</v>
      </c>
      <c r="G40" s="7" t="s">
        <v>84</v>
      </c>
    </row>
    <row r="41" spans="2:7" ht="15.75" customHeight="1">
      <c r="B41" s="3" t="s">
        <v>85</v>
      </c>
      <c r="D41" s="3" t="s">
        <v>60</v>
      </c>
      <c r="E41" s="5">
        <v>29.39</v>
      </c>
      <c r="G41" s="7" t="s">
        <v>86</v>
      </c>
    </row>
    <row r="42" spans="2:7" ht="15.75" customHeight="1">
      <c r="B42" s="3" t="s">
        <v>87</v>
      </c>
      <c r="D42" s="3" t="s">
        <v>60</v>
      </c>
      <c r="E42" s="5">
        <v>18.7</v>
      </c>
      <c r="G42" s="3" t="s">
        <v>37</v>
      </c>
    </row>
    <row r="43" spans="2:7" ht="15.75" customHeight="1">
      <c r="B43" s="3" t="s">
        <v>88</v>
      </c>
      <c r="D43" s="3" t="s">
        <v>89</v>
      </c>
      <c r="E43" s="5">
        <v>12.85</v>
      </c>
      <c r="G43" s="12"/>
    </row>
    <row r="44" spans="2:7" ht="15.75" customHeight="1">
      <c r="B44" s="3" t="s">
        <v>90</v>
      </c>
      <c r="D44" s="3" t="s">
        <v>60</v>
      </c>
      <c r="E44" s="5">
        <v>86.83</v>
      </c>
      <c r="G44" s="7" t="s">
        <v>91</v>
      </c>
    </row>
    <row r="45" spans="2:7" ht="15.75" customHeight="1">
      <c r="B45" s="3" t="s">
        <v>92</v>
      </c>
      <c r="D45" s="3" t="s">
        <v>60</v>
      </c>
      <c r="E45" s="5">
        <v>26.72</v>
      </c>
      <c r="G45" s="3" t="s">
        <v>37</v>
      </c>
    </row>
    <row r="46" spans="2:7" ht="15.75" customHeight="1">
      <c r="B46" s="3" t="s">
        <v>93</v>
      </c>
      <c r="D46" s="3" t="s">
        <v>60</v>
      </c>
      <c r="E46" s="5">
        <v>166.99</v>
      </c>
      <c r="G46" s="3" t="s">
        <v>37</v>
      </c>
    </row>
    <row r="47" spans="2:7" ht="15.75" customHeight="1">
      <c r="B47" s="3" t="s">
        <v>94</v>
      </c>
      <c r="D47" s="3" t="s">
        <v>60</v>
      </c>
      <c r="E47" s="4"/>
      <c r="G47" s="3" t="s">
        <v>37</v>
      </c>
    </row>
    <row r="48" spans="2:7" ht="15.75" customHeight="1">
      <c r="B48" s="3" t="s">
        <v>95</v>
      </c>
      <c r="E48" s="4" t="s">
        <v>96</v>
      </c>
      <c r="G48" s="12"/>
    </row>
    <row r="49" spans="1:8" ht="15.75" customHeight="1">
      <c r="A49" s="3"/>
      <c r="B49" s="3" t="s">
        <v>97</v>
      </c>
      <c r="E49" s="4" t="s">
        <v>96</v>
      </c>
    </row>
    <row r="50" spans="1:8" ht="15.75" customHeight="1">
      <c r="A50" s="3"/>
      <c r="B50" s="3" t="s">
        <v>98</v>
      </c>
      <c r="E50" s="4" t="s">
        <v>96</v>
      </c>
    </row>
    <row r="51" spans="1:8" ht="15.75" customHeight="1">
      <c r="A51" s="3"/>
      <c r="B51" s="3" t="s">
        <v>99</v>
      </c>
      <c r="C51" s="8" t="s">
        <v>100</v>
      </c>
      <c r="D51" s="3" t="s">
        <v>89</v>
      </c>
      <c r="E51" s="5">
        <v>55.99</v>
      </c>
      <c r="F51" s="3"/>
      <c r="G51" s="8"/>
      <c r="H51" s="3"/>
    </row>
    <row r="52" spans="1:8" ht="15.75" customHeight="1">
      <c r="A52" s="3"/>
      <c r="B52" s="3" t="s">
        <v>101</v>
      </c>
      <c r="D52" s="3" t="s">
        <v>102</v>
      </c>
      <c r="E52" s="5">
        <v>411.76</v>
      </c>
      <c r="F52" s="3"/>
      <c r="G52" s="15" t="s">
        <v>103</v>
      </c>
      <c r="H52" s="3" t="s">
        <v>104</v>
      </c>
    </row>
    <row r="53" spans="1:8" ht="15.75" customHeight="1">
      <c r="A53" s="3"/>
      <c r="B53" s="3" t="s">
        <v>105</v>
      </c>
      <c r="C53" s="8" t="s">
        <v>106</v>
      </c>
      <c r="D53" s="3" t="s">
        <v>89</v>
      </c>
      <c r="E53" s="5">
        <v>24.91</v>
      </c>
    </row>
    <row r="54" spans="1:8" ht="15.75" customHeight="1">
      <c r="A54" s="3"/>
      <c r="B54" s="3" t="s">
        <v>107</v>
      </c>
      <c r="C54" s="8" t="s">
        <v>108</v>
      </c>
      <c r="E54" s="5">
        <f>14.41</f>
        <v>14.41</v>
      </c>
    </row>
    <row r="55" spans="1:8" ht="15.75" customHeight="1">
      <c r="A55" s="3"/>
      <c r="B55" s="8" t="s">
        <v>109</v>
      </c>
      <c r="C55" s="18" t="s">
        <v>110</v>
      </c>
      <c r="D55" s="8" t="s">
        <v>111</v>
      </c>
      <c r="E55" s="5">
        <v>54.1</v>
      </c>
    </row>
    <row r="56" spans="1:8" ht="15.75" customHeight="1">
      <c r="A56" s="3"/>
      <c r="B56" s="8" t="s">
        <v>112</v>
      </c>
      <c r="C56" s="18" t="s">
        <v>113</v>
      </c>
      <c r="D56" s="8" t="s">
        <v>111</v>
      </c>
      <c r="E56" s="5">
        <f t="shared" ref="E56:E57" si="0">12.99</f>
        <v>12.99</v>
      </c>
    </row>
    <row r="57" spans="1:8" ht="15.75" customHeight="1">
      <c r="A57" s="3"/>
      <c r="B57" s="8" t="s">
        <v>114</v>
      </c>
      <c r="D57" s="8" t="s">
        <v>111</v>
      </c>
      <c r="E57" s="5">
        <f t="shared" si="0"/>
        <v>12.99</v>
      </c>
    </row>
    <row r="58" spans="1:8" ht="15.75" customHeight="1">
      <c r="A58" s="3"/>
      <c r="B58" s="8" t="s">
        <v>115</v>
      </c>
      <c r="D58" s="8" t="s">
        <v>111</v>
      </c>
      <c r="E58" s="5">
        <v>11.59</v>
      </c>
    </row>
    <row r="59" spans="1:8" ht="15.75" customHeight="1">
      <c r="A59" s="3"/>
      <c r="B59" s="8" t="s">
        <v>116</v>
      </c>
      <c r="D59" s="8" t="s">
        <v>111</v>
      </c>
      <c r="E59" s="5">
        <v>36.61</v>
      </c>
    </row>
    <row r="60" spans="1:8" ht="15.75" customHeight="1">
      <c r="A60" s="3"/>
      <c r="B60" s="8" t="s">
        <v>117</v>
      </c>
      <c r="C60" s="8" t="s">
        <v>118</v>
      </c>
      <c r="D60" s="8"/>
      <c r="E60" s="5">
        <v>48.39</v>
      </c>
    </row>
    <row r="61" spans="1:8" ht="15.75" customHeight="1">
      <c r="A61" s="3"/>
      <c r="D61" s="8" t="s">
        <v>119</v>
      </c>
      <c r="E61" s="5">
        <v>20</v>
      </c>
    </row>
    <row r="62" spans="1:8" ht="15.75" customHeight="1">
      <c r="A62" s="3"/>
      <c r="E62" s="4"/>
    </row>
    <row r="63" spans="1:8" ht="15.75" customHeight="1">
      <c r="A63" s="3" t="s">
        <v>120</v>
      </c>
      <c r="E63" s="4"/>
    </row>
    <row r="64" spans="1:8" ht="15.75" customHeight="1">
      <c r="B64" s="3" t="s">
        <v>121</v>
      </c>
      <c r="D64" s="3" t="s">
        <v>122</v>
      </c>
      <c r="E64" s="5">
        <v>830.45</v>
      </c>
      <c r="F64" s="3"/>
      <c r="G64" s="15" t="s">
        <v>123</v>
      </c>
    </row>
    <row r="65" spans="1:7" ht="15.75" customHeight="1">
      <c r="B65" s="19" t="s">
        <v>124</v>
      </c>
      <c r="D65" s="3" t="s">
        <v>125</v>
      </c>
      <c r="E65" s="5">
        <v>4827.8500000000004</v>
      </c>
      <c r="F65" s="3"/>
      <c r="G65" s="3"/>
    </row>
    <row r="66" spans="1:7" ht="15.75" customHeight="1">
      <c r="A66" s="3"/>
      <c r="B66" s="3" t="s">
        <v>126</v>
      </c>
      <c r="C66" s="3" t="s">
        <v>127</v>
      </c>
      <c r="E66" s="20">
        <v>122.78</v>
      </c>
      <c r="F66" s="3">
        <v>2</v>
      </c>
      <c r="G66" s="15" t="s">
        <v>128</v>
      </c>
    </row>
    <row r="67" spans="1:7" ht="15.75" customHeight="1">
      <c r="B67" s="3" t="s">
        <v>129</v>
      </c>
      <c r="C67" s="72" t="s">
        <v>130</v>
      </c>
      <c r="D67" s="3" t="s">
        <v>131</v>
      </c>
      <c r="E67" s="5">
        <v>486.85</v>
      </c>
      <c r="F67" s="3"/>
      <c r="G67" s="15" t="s">
        <v>132</v>
      </c>
    </row>
    <row r="68" spans="1:7" ht="15.75" customHeight="1">
      <c r="B68" s="3" t="s">
        <v>133</v>
      </c>
      <c r="C68" s="21"/>
      <c r="D68" s="3"/>
      <c r="E68" s="4"/>
      <c r="F68" s="3"/>
      <c r="G68" s="3"/>
    </row>
    <row r="69" spans="1:7" ht="15.75" customHeight="1">
      <c r="B69" s="3" t="s">
        <v>134</v>
      </c>
      <c r="C69" s="21"/>
      <c r="D69" s="3"/>
      <c r="E69" s="4"/>
      <c r="F69" s="3"/>
      <c r="G69" s="3"/>
    </row>
    <row r="70" spans="1:7" ht="15.75" customHeight="1">
      <c r="B70" s="3" t="s">
        <v>135</v>
      </c>
      <c r="E70" s="4"/>
    </row>
    <row r="71" spans="1:7" ht="15.75" customHeight="1">
      <c r="A71" s="3"/>
      <c r="B71" s="3" t="s">
        <v>136</v>
      </c>
      <c r="D71" s="3" t="s">
        <v>137</v>
      </c>
      <c r="E71" s="5">
        <v>840</v>
      </c>
      <c r="F71" s="3"/>
      <c r="G71" s="3"/>
    </row>
    <row r="72" spans="1:7" ht="15.75" customHeight="1">
      <c r="E72" s="4"/>
    </row>
    <row r="73" spans="1:7" ht="15.75" customHeight="1">
      <c r="A73" s="3"/>
      <c r="B73" s="3" t="s">
        <v>138</v>
      </c>
      <c r="E73" s="22"/>
      <c r="G73" s="7" t="s">
        <v>139</v>
      </c>
    </row>
    <row r="74" spans="1:7" ht="15.75" customHeight="1">
      <c r="A74" s="3"/>
      <c r="B74" s="3" t="s">
        <v>140</v>
      </c>
      <c r="D74" s="3" t="s">
        <v>141</v>
      </c>
      <c r="E74" s="20">
        <v>184</v>
      </c>
      <c r="G74" s="7" t="s">
        <v>142</v>
      </c>
    </row>
    <row r="75" spans="1:7" ht="15.75" customHeight="1">
      <c r="A75" s="3"/>
      <c r="E75" s="4"/>
    </row>
    <row r="76" spans="1:7" ht="15.75" customHeight="1">
      <c r="A76" s="3"/>
      <c r="B76" s="3" t="s">
        <v>143</v>
      </c>
      <c r="C76" s="3" t="s">
        <v>144</v>
      </c>
      <c r="D76" s="3" t="s">
        <v>145</v>
      </c>
      <c r="E76" s="5">
        <v>90</v>
      </c>
    </row>
    <row r="77" spans="1:7" ht="15.75" customHeight="1">
      <c r="A77" s="3"/>
      <c r="B77" s="3" t="s">
        <v>146</v>
      </c>
      <c r="C77" s="3" t="s">
        <v>147</v>
      </c>
      <c r="D77" s="3" t="s">
        <v>145</v>
      </c>
      <c r="E77" s="5">
        <v>76</v>
      </c>
    </row>
    <row r="78" spans="1:7" ht="15.75" customHeight="1">
      <c r="A78" s="3"/>
      <c r="B78" s="3" t="s">
        <v>148</v>
      </c>
      <c r="C78" s="3" t="s">
        <v>149</v>
      </c>
      <c r="D78" s="3" t="s">
        <v>145</v>
      </c>
      <c r="E78" s="5">
        <v>52</v>
      </c>
    </row>
    <row r="79" spans="1:7" ht="15.75" customHeight="1">
      <c r="A79" s="3"/>
      <c r="B79" s="3" t="s">
        <v>148</v>
      </c>
      <c r="C79" s="3" t="s">
        <v>150</v>
      </c>
      <c r="D79" s="3" t="s">
        <v>145</v>
      </c>
      <c r="E79" s="5">
        <v>58</v>
      </c>
    </row>
    <row r="80" spans="1:7" ht="15.75" customHeight="1">
      <c r="A80" s="3"/>
      <c r="B80" s="3" t="s">
        <v>151</v>
      </c>
      <c r="C80" s="3" t="s">
        <v>152</v>
      </c>
      <c r="D80" s="3" t="s">
        <v>145</v>
      </c>
      <c r="E80" s="5">
        <v>62</v>
      </c>
    </row>
    <row r="81" spans="1:8" ht="15.75" customHeight="1">
      <c r="A81" s="3"/>
      <c r="B81" s="3" t="s">
        <v>153</v>
      </c>
      <c r="C81" s="3" t="s">
        <v>154</v>
      </c>
      <c r="D81" s="3" t="s">
        <v>145</v>
      </c>
      <c r="E81" s="5">
        <v>160</v>
      </c>
    </row>
    <row r="82" spans="1:8" ht="15.75" customHeight="1">
      <c r="A82" s="3" t="s">
        <v>155</v>
      </c>
      <c r="E82" s="4"/>
    </row>
    <row r="83" spans="1:8" ht="15.75" customHeight="1">
      <c r="A83" s="3"/>
      <c r="B83" s="3" t="s">
        <v>156</v>
      </c>
      <c r="D83" s="3" t="s">
        <v>157</v>
      </c>
      <c r="E83" s="4"/>
    </row>
    <row r="84" spans="1:8" ht="15.75" customHeight="1">
      <c r="A84" s="3"/>
      <c r="B84" s="3" t="s">
        <v>158</v>
      </c>
      <c r="D84" s="73" t="s">
        <v>63</v>
      </c>
      <c r="E84" s="4"/>
      <c r="F84" s="3"/>
      <c r="G84" s="15" t="s">
        <v>159</v>
      </c>
    </row>
    <row r="85" spans="1:8" ht="15.75" customHeight="1">
      <c r="A85" s="3"/>
      <c r="B85" s="3" t="s">
        <v>160</v>
      </c>
      <c r="C85" s="3" t="s">
        <v>161</v>
      </c>
      <c r="D85" s="3" t="s">
        <v>60</v>
      </c>
      <c r="E85" s="5">
        <v>1979.25</v>
      </c>
      <c r="F85" s="3"/>
      <c r="G85" s="15" t="s">
        <v>162</v>
      </c>
    </row>
    <row r="86" spans="1:8" ht="15.75" customHeight="1">
      <c r="A86" s="3"/>
      <c r="B86" s="3" t="s">
        <v>163</v>
      </c>
      <c r="C86" s="3" t="s">
        <v>164</v>
      </c>
      <c r="D86" s="3" t="s">
        <v>60</v>
      </c>
      <c r="E86" s="5">
        <v>263.89999999999998</v>
      </c>
      <c r="F86" s="3"/>
      <c r="G86" s="3"/>
      <c r="H86" s="3"/>
    </row>
    <row r="87" spans="1:8" ht="15.75" customHeight="1">
      <c r="A87" s="3"/>
      <c r="B87" s="3" t="s">
        <v>165</v>
      </c>
      <c r="D87" s="3" t="s">
        <v>63</v>
      </c>
      <c r="E87" s="23">
        <v>2328.0300000000002</v>
      </c>
      <c r="F87" s="3"/>
      <c r="G87" s="15" t="s">
        <v>166</v>
      </c>
      <c r="H87" s="3" t="s">
        <v>167</v>
      </c>
    </row>
    <row r="88" spans="1:8" ht="15.75" customHeight="1">
      <c r="A88" s="3"/>
      <c r="B88" s="3" t="s">
        <v>168</v>
      </c>
      <c r="D88" s="7" t="s">
        <v>169</v>
      </c>
      <c r="E88" s="5">
        <v>105</v>
      </c>
    </row>
    <row r="89" spans="1:8" ht="15.75" customHeight="1">
      <c r="A89" s="3"/>
      <c r="B89" s="3" t="s">
        <v>170</v>
      </c>
      <c r="E89" s="5" t="s">
        <v>171</v>
      </c>
    </row>
    <row r="90" spans="1:8" ht="15.75" customHeight="1">
      <c r="A90" s="3"/>
      <c r="B90" s="3" t="s">
        <v>172</v>
      </c>
      <c r="E90" s="5" t="s">
        <v>171</v>
      </c>
    </row>
    <row r="91" spans="1:8" ht="15.75" customHeight="1">
      <c r="A91" s="3"/>
      <c r="B91" s="8" t="s">
        <v>173</v>
      </c>
      <c r="E91" s="5">
        <v>23.62</v>
      </c>
    </row>
    <row r="92" spans="1:8" ht="15.75" customHeight="1">
      <c r="A92" s="3"/>
      <c r="B92" s="8" t="s">
        <v>174</v>
      </c>
      <c r="C92" s="24" t="s">
        <v>175</v>
      </c>
      <c r="E92" s="5">
        <v>42</v>
      </c>
    </row>
    <row r="93" spans="1:8" ht="15.75" customHeight="1">
      <c r="A93" s="3"/>
      <c r="B93" s="8" t="s">
        <v>174</v>
      </c>
      <c r="C93" s="24" t="s">
        <v>175</v>
      </c>
      <c r="E93" s="5">
        <v>27</v>
      </c>
    </row>
    <row r="94" spans="1:8" ht="15.75" customHeight="1">
      <c r="A94" s="3"/>
      <c r="E94" s="4"/>
    </row>
    <row r="95" spans="1:8" ht="15.75" customHeight="1">
      <c r="A95" s="3" t="s">
        <v>176</v>
      </c>
      <c r="E95" s="4"/>
    </row>
    <row r="96" spans="1:8" ht="15.75" customHeight="1">
      <c r="A96" s="3"/>
      <c r="B96" s="3" t="s">
        <v>177</v>
      </c>
      <c r="C96" s="25" t="s">
        <v>178</v>
      </c>
      <c r="E96" s="4"/>
    </row>
    <row r="97" spans="1:9" ht="15.75" customHeight="1">
      <c r="A97" s="3"/>
      <c r="B97" s="26" t="s">
        <v>179</v>
      </c>
      <c r="C97" s="27" t="s">
        <v>180</v>
      </c>
      <c r="D97" s="74"/>
      <c r="E97" s="28"/>
      <c r="F97" s="26"/>
      <c r="G97" s="29" t="s">
        <v>181</v>
      </c>
      <c r="H97" s="26">
        <v>0.872</v>
      </c>
      <c r="I97" s="26">
        <v>3.677</v>
      </c>
    </row>
    <row r="98" spans="1:9" ht="15.75" customHeight="1">
      <c r="A98" s="3"/>
      <c r="B98" s="27" t="s">
        <v>182</v>
      </c>
      <c r="C98" s="27" t="s">
        <v>183</v>
      </c>
      <c r="D98" s="74"/>
      <c r="E98" s="28"/>
      <c r="F98" s="26"/>
      <c r="G98" s="29" t="s">
        <v>181</v>
      </c>
      <c r="H98" s="26">
        <v>0.83499999999999996</v>
      </c>
      <c r="I98" s="26">
        <v>4.6070000000000002</v>
      </c>
    </row>
    <row r="99" spans="1:9" ht="15.75" customHeight="1">
      <c r="A99" s="3"/>
      <c r="B99" s="76" t="s">
        <v>184</v>
      </c>
      <c r="C99" s="3" t="s">
        <v>185</v>
      </c>
      <c r="D99" s="3" t="s">
        <v>60</v>
      </c>
      <c r="E99" s="5">
        <v>534.36</v>
      </c>
      <c r="F99" s="3">
        <v>2</v>
      </c>
      <c r="G99" s="7" t="s">
        <v>186</v>
      </c>
    </row>
    <row r="100" spans="1:9" ht="15.75" customHeight="1">
      <c r="A100" s="3"/>
      <c r="B100" s="3" t="s">
        <v>187</v>
      </c>
      <c r="E100" s="4"/>
    </row>
    <row r="101" spans="1:9" ht="15.75" customHeight="1">
      <c r="A101" s="3"/>
      <c r="B101" s="3" t="s">
        <v>188</v>
      </c>
      <c r="D101" s="3" t="s">
        <v>60</v>
      </c>
      <c r="E101" s="5">
        <v>1462.81</v>
      </c>
      <c r="F101" s="3"/>
      <c r="G101" s="7" t="s">
        <v>189</v>
      </c>
    </row>
    <row r="102" spans="1:9" ht="15.75" customHeight="1">
      <c r="A102" s="3"/>
      <c r="B102" s="3" t="s">
        <v>133</v>
      </c>
      <c r="D102" s="3" t="s">
        <v>60</v>
      </c>
      <c r="E102" s="5">
        <v>100.19</v>
      </c>
      <c r="G102" s="3" t="s">
        <v>37</v>
      </c>
    </row>
    <row r="103" spans="1:9" ht="15.75" customHeight="1">
      <c r="A103" s="3"/>
      <c r="B103" s="3" t="s">
        <v>190</v>
      </c>
      <c r="D103" s="3" t="s">
        <v>60</v>
      </c>
      <c r="E103" s="5">
        <v>126.91</v>
      </c>
      <c r="G103" s="3" t="s">
        <v>37</v>
      </c>
    </row>
    <row r="104" spans="1:9" ht="15.75" customHeight="1">
      <c r="A104" s="3"/>
      <c r="B104" s="3" t="s">
        <v>191</v>
      </c>
      <c r="D104" s="3" t="s">
        <v>111</v>
      </c>
      <c r="E104" s="4"/>
    </row>
    <row r="105" spans="1:9" ht="15.75" customHeight="1">
      <c r="A105" s="3"/>
      <c r="B105" s="3" t="s">
        <v>192</v>
      </c>
      <c r="E105" s="4"/>
      <c r="G105" s="7" t="s">
        <v>193</v>
      </c>
    </row>
    <row r="106" spans="1:9" ht="15.75" customHeight="1">
      <c r="A106" s="3"/>
      <c r="B106" s="8" t="s">
        <v>194</v>
      </c>
      <c r="E106" s="5">
        <v>449.25</v>
      </c>
      <c r="G106" s="30" t="s">
        <v>195</v>
      </c>
    </row>
    <row r="107" spans="1:9" ht="15.75" customHeight="1">
      <c r="A107" s="3"/>
      <c r="B107" s="31" t="s">
        <v>196</v>
      </c>
      <c r="D107" s="8" t="s">
        <v>197</v>
      </c>
      <c r="E107" s="5">
        <v>148.5</v>
      </c>
      <c r="G107" s="30" t="s">
        <v>198</v>
      </c>
    </row>
    <row r="108" spans="1:9" ht="15.75" customHeight="1">
      <c r="A108" s="3"/>
      <c r="B108" s="31" t="s">
        <v>199</v>
      </c>
      <c r="D108" s="8" t="s">
        <v>197</v>
      </c>
      <c r="E108" s="5">
        <v>24.43</v>
      </c>
      <c r="G108" s="30" t="s">
        <v>200</v>
      </c>
    </row>
    <row r="109" spans="1:9" ht="15.75" customHeight="1">
      <c r="A109" s="3"/>
      <c r="B109" s="8" t="s">
        <v>201</v>
      </c>
      <c r="D109" s="8" t="s">
        <v>197</v>
      </c>
      <c r="E109" s="5">
        <v>61.6</v>
      </c>
    </row>
    <row r="110" spans="1:9" ht="15.75" customHeight="1">
      <c r="A110" s="3"/>
      <c r="B110" s="8" t="s">
        <v>119</v>
      </c>
      <c r="D110" s="8" t="s">
        <v>119</v>
      </c>
      <c r="E110" s="5">
        <v>22.69</v>
      </c>
    </row>
    <row r="111" spans="1:9" ht="15.75" customHeight="1">
      <c r="A111" s="3"/>
      <c r="E111" s="4"/>
    </row>
    <row r="112" spans="1:9" ht="15.75" customHeight="1">
      <c r="A112" s="3" t="s">
        <v>202</v>
      </c>
      <c r="E112" s="4"/>
    </row>
    <row r="113" spans="1:7" ht="15.75" customHeight="1">
      <c r="A113" s="3"/>
      <c r="B113" s="3" t="s">
        <v>203</v>
      </c>
      <c r="D113" s="3" t="s">
        <v>204</v>
      </c>
      <c r="E113" s="5">
        <v>246.98</v>
      </c>
    </row>
    <row r="114" spans="1:7" ht="15.75" customHeight="1">
      <c r="A114" s="3"/>
      <c r="B114" s="3" t="s">
        <v>205</v>
      </c>
      <c r="C114" s="32">
        <v>2022900112</v>
      </c>
      <c r="D114" s="6" t="s">
        <v>206</v>
      </c>
      <c r="E114" s="5">
        <v>81.62</v>
      </c>
      <c r="G114" s="7" t="s">
        <v>207</v>
      </c>
    </row>
    <row r="115" spans="1:7" ht="15.75" customHeight="1">
      <c r="A115" s="3"/>
      <c r="B115" s="3" t="s">
        <v>208</v>
      </c>
      <c r="E115" s="4"/>
    </row>
    <row r="116" spans="1:7" ht="15.75" customHeight="1">
      <c r="D116" s="3" t="s">
        <v>209</v>
      </c>
      <c r="E116" s="4"/>
      <c r="G116" s="15" t="s">
        <v>210</v>
      </c>
    </row>
    <row r="117" spans="1:7" ht="15.75" customHeight="1">
      <c r="E117" s="4"/>
    </row>
    <row r="118" spans="1:7" ht="15.75" customHeight="1">
      <c r="E118" s="4"/>
    </row>
    <row r="119" spans="1:7" ht="15.75" customHeight="1">
      <c r="E119" s="4"/>
    </row>
    <row r="120" spans="1:7" ht="15.75" customHeight="1">
      <c r="A120" s="3" t="s">
        <v>211</v>
      </c>
      <c r="B120" s="3" t="s">
        <v>212</v>
      </c>
      <c r="C120" s="33" t="s">
        <v>213</v>
      </c>
      <c r="E120" s="20">
        <v>1690.21</v>
      </c>
      <c r="G120" s="7" t="s">
        <v>214</v>
      </c>
    </row>
    <row r="121" spans="1:7" ht="15.75" customHeight="1">
      <c r="B121" s="3" t="s">
        <v>215</v>
      </c>
      <c r="C121" s="33" t="s">
        <v>216</v>
      </c>
      <c r="E121" s="20"/>
      <c r="G121" s="7" t="s">
        <v>214</v>
      </c>
    </row>
    <row r="122" spans="1:7" ht="15.75" customHeight="1">
      <c r="A122" s="3"/>
      <c r="B122" s="3" t="s">
        <v>217</v>
      </c>
      <c r="C122" s="3" t="s">
        <v>218</v>
      </c>
      <c r="E122" s="20"/>
      <c r="F122" s="34"/>
      <c r="G122" s="7" t="s">
        <v>214</v>
      </c>
    </row>
    <row r="123" spans="1:7" ht="15.75" customHeight="1">
      <c r="A123" s="3"/>
      <c r="B123" s="3" t="s">
        <v>219</v>
      </c>
      <c r="C123" s="3" t="s">
        <v>220</v>
      </c>
      <c r="E123" s="20"/>
      <c r="F123" s="34"/>
      <c r="G123" s="7" t="s">
        <v>214</v>
      </c>
    </row>
    <row r="124" spans="1:7" ht="15.75" customHeight="1">
      <c r="A124" s="3"/>
      <c r="B124" s="3" t="s">
        <v>221</v>
      </c>
      <c r="C124" s="33">
        <v>9954733</v>
      </c>
      <c r="E124" s="20">
        <v>851.18</v>
      </c>
      <c r="F124" s="34"/>
      <c r="G124" s="7" t="s">
        <v>222</v>
      </c>
    </row>
    <row r="125" spans="1:7" ht="15.75" customHeight="1">
      <c r="A125" s="3"/>
      <c r="B125" s="3" t="s">
        <v>223</v>
      </c>
      <c r="C125" s="33">
        <v>9925741</v>
      </c>
      <c r="E125" s="5"/>
      <c r="F125" s="34"/>
      <c r="G125" s="7" t="s">
        <v>224</v>
      </c>
    </row>
    <row r="126" spans="1:7" ht="15.75" customHeight="1">
      <c r="A126" s="3"/>
      <c r="B126" s="3" t="s">
        <v>225</v>
      </c>
      <c r="C126" s="3" t="s">
        <v>226</v>
      </c>
      <c r="D126" s="3" t="s">
        <v>227</v>
      </c>
      <c r="E126" s="5">
        <v>451.3</v>
      </c>
      <c r="G126" s="12" t="s">
        <v>228</v>
      </c>
    </row>
    <row r="127" spans="1:7" ht="15.75" customHeight="1">
      <c r="A127" s="3"/>
      <c r="B127" s="3" t="s">
        <v>229</v>
      </c>
      <c r="D127" s="3" t="s">
        <v>111</v>
      </c>
      <c r="E127" s="5">
        <v>86.76</v>
      </c>
      <c r="G127" s="12"/>
    </row>
    <row r="128" spans="1:7" ht="15.75" customHeight="1">
      <c r="A128" s="3"/>
      <c r="B128" s="3" t="s">
        <v>230</v>
      </c>
      <c r="D128" s="3" t="s">
        <v>111</v>
      </c>
      <c r="E128" s="5">
        <v>151.04</v>
      </c>
    </row>
    <row r="129" spans="1:5" ht="15.75" customHeight="1">
      <c r="A129" s="3" t="s">
        <v>231</v>
      </c>
      <c r="E129" s="4"/>
    </row>
    <row r="130" spans="1:5" ht="15.75" customHeight="1">
      <c r="A130" s="3"/>
      <c r="B130" s="3" t="s">
        <v>232</v>
      </c>
      <c r="D130" s="3" t="s">
        <v>233</v>
      </c>
      <c r="E130" s="5">
        <v>711</v>
      </c>
    </row>
    <row r="131" spans="1:5" ht="15.75" customHeight="1">
      <c r="A131" s="3"/>
      <c r="B131" s="8" t="s">
        <v>234</v>
      </c>
      <c r="C131" s="18" t="s">
        <v>235</v>
      </c>
      <c r="D131" s="8" t="s">
        <v>111</v>
      </c>
      <c r="E131" s="5">
        <v>98.03</v>
      </c>
    </row>
    <row r="132" spans="1:5" ht="15.75" customHeight="1">
      <c r="A132" s="3" t="s">
        <v>236</v>
      </c>
      <c r="E132" s="4"/>
    </row>
    <row r="133" spans="1:5" ht="15.75" customHeight="1">
      <c r="A133" s="3"/>
      <c r="B133" s="75" t="s">
        <v>342</v>
      </c>
      <c r="E133" s="4"/>
    </row>
    <row r="134" spans="1:5" ht="15.75" customHeight="1">
      <c r="A134" s="3"/>
      <c r="E134" s="4"/>
    </row>
    <row r="135" spans="1:5" ht="15.75" customHeight="1">
      <c r="A135" s="3" t="s">
        <v>237</v>
      </c>
      <c r="B135" s="3" t="s">
        <v>238</v>
      </c>
      <c r="C135" s="3" t="s">
        <v>239</v>
      </c>
      <c r="D135" s="3" t="s">
        <v>240</v>
      </c>
      <c r="E135" s="5">
        <v>66.81</v>
      </c>
    </row>
    <row r="136" spans="1:5" ht="15.75" customHeight="1">
      <c r="B136" s="3" t="s">
        <v>241</v>
      </c>
      <c r="D136" s="7" t="s">
        <v>242</v>
      </c>
      <c r="E136" s="5">
        <v>194.65</v>
      </c>
    </row>
    <row r="137" spans="1:5" ht="15.75" customHeight="1">
      <c r="A137" s="3"/>
      <c r="B137" s="8" t="s">
        <v>243</v>
      </c>
      <c r="D137" s="8" t="s">
        <v>197</v>
      </c>
      <c r="E137" s="5">
        <v>130.21</v>
      </c>
    </row>
    <row r="138" spans="1:5" ht="15.75" customHeight="1">
      <c r="A138" s="3"/>
      <c r="B138" s="8" t="s">
        <v>244</v>
      </c>
      <c r="D138" s="8" t="s">
        <v>245</v>
      </c>
      <c r="E138" s="5">
        <f>2915+225</f>
        <v>3140</v>
      </c>
    </row>
    <row r="139" spans="1:5" ht="15.75" customHeight="1">
      <c r="A139" s="3" t="s">
        <v>246</v>
      </c>
      <c r="E139" s="4"/>
    </row>
    <row r="140" spans="1:5" ht="15.75" customHeight="1">
      <c r="B140" s="75" t="s">
        <v>343</v>
      </c>
      <c r="E140" s="4"/>
    </row>
    <row r="141" spans="1:5" ht="15.75" customHeight="1">
      <c r="A141" s="3" t="s">
        <v>247</v>
      </c>
      <c r="E141" s="4"/>
    </row>
    <row r="142" spans="1:5" ht="15.75" customHeight="1">
      <c r="A142" s="3"/>
      <c r="B142" s="3" t="s">
        <v>248</v>
      </c>
      <c r="E142" s="4"/>
    </row>
    <row r="143" spans="1:5" ht="15.75" customHeight="1">
      <c r="A143" s="3"/>
      <c r="B143" s="3" t="s">
        <v>249</v>
      </c>
      <c r="E143" s="4"/>
    </row>
    <row r="144" spans="1:5" ht="15.75" customHeight="1">
      <c r="A144" s="3" t="s">
        <v>250</v>
      </c>
      <c r="D144" s="1"/>
      <c r="E144" s="2"/>
    </row>
    <row r="145" spans="1:6" ht="15.75" customHeight="1">
      <c r="B145" s="3" t="s">
        <v>251</v>
      </c>
      <c r="C145" s="3" t="s">
        <v>252</v>
      </c>
      <c r="D145" s="3" t="s">
        <v>60</v>
      </c>
      <c r="E145" s="35">
        <v>597.73</v>
      </c>
    </row>
    <row r="146" spans="1:6" ht="15.75" customHeight="1">
      <c r="B146" s="3" t="s">
        <v>253</v>
      </c>
      <c r="D146" s="3" t="s">
        <v>60</v>
      </c>
      <c r="E146" s="35">
        <v>301.85000000000002</v>
      </c>
    </row>
    <row r="147" spans="1:6" ht="15.75" customHeight="1">
      <c r="E147" s="2"/>
    </row>
    <row r="148" spans="1:6" ht="15.75" customHeight="1">
      <c r="A148" s="3" t="s">
        <v>254</v>
      </c>
      <c r="E148" s="2"/>
    </row>
    <row r="149" spans="1:6" ht="15.75" customHeight="1">
      <c r="B149" s="3" t="s">
        <v>255</v>
      </c>
      <c r="D149" s="3"/>
      <c r="E149" s="35">
        <v>920</v>
      </c>
    </row>
    <row r="150" spans="1:6" ht="15.75" customHeight="1">
      <c r="B150" s="3" t="s">
        <v>256</v>
      </c>
      <c r="D150" s="3"/>
      <c r="E150" s="36">
        <v>400</v>
      </c>
    </row>
    <row r="151" spans="1:6" ht="15.75" customHeight="1">
      <c r="B151" s="3" t="s">
        <v>257</v>
      </c>
      <c r="D151" s="3"/>
      <c r="E151" s="36">
        <v>300</v>
      </c>
    </row>
    <row r="152" spans="1:6" ht="15.75" customHeight="1">
      <c r="B152" s="3" t="s">
        <v>258</v>
      </c>
      <c r="D152" s="3"/>
      <c r="E152" s="36">
        <v>400</v>
      </c>
    </row>
    <row r="153" spans="1:6" ht="15.75" customHeight="1">
      <c r="B153" s="3" t="s">
        <v>345</v>
      </c>
      <c r="D153" s="3"/>
      <c r="E153" s="36">
        <v>400</v>
      </c>
    </row>
    <row r="154" spans="1:6" ht="15.75" customHeight="1">
      <c r="B154" s="3" t="s">
        <v>259</v>
      </c>
      <c r="D154" s="3"/>
      <c r="E154" s="36">
        <v>1900</v>
      </c>
    </row>
    <row r="155" spans="1:6" ht="15.75" customHeight="1">
      <c r="B155" s="8" t="s">
        <v>260</v>
      </c>
      <c r="D155" s="2"/>
      <c r="E155" s="36">
        <v>3000</v>
      </c>
    </row>
    <row r="156" spans="1:6" ht="15.75" customHeight="1">
      <c r="B156" s="8" t="s">
        <v>261</v>
      </c>
      <c r="D156" s="2"/>
      <c r="E156" s="36">
        <v>3200</v>
      </c>
    </row>
    <row r="157" spans="1:6" ht="15.75" customHeight="1">
      <c r="B157" s="8" t="s">
        <v>262</v>
      </c>
      <c r="D157" s="2"/>
      <c r="E157" s="35">
        <v>1245.4100000000001</v>
      </c>
    </row>
    <row r="158" spans="1:6" ht="15.75" customHeight="1">
      <c r="B158" s="8" t="s">
        <v>344</v>
      </c>
      <c r="D158" s="2"/>
      <c r="E158" s="35">
        <v>2574.83</v>
      </c>
      <c r="F158" s="2"/>
    </row>
    <row r="159" spans="1:6" ht="15.75" customHeight="1">
      <c r="B159" s="8" t="s">
        <v>263</v>
      </c>
      <c r="E159" s="35">
        <v>5201.1899999999996</v>
      </c>
    </row>
    <row r="160" spans="1:6" ht="15.75" customHeight="1">
      <c r="B160" s="8" t="s">
        <v>264</v>
      </c>
      <c r="E160" s="35">
        <v>5647.26</v>
      </c>
    </row>
    <row r="161" spans="2:5" ht="15.75" customHeight="1">
      <c r="B161" s="8" t="s">
        <v>265</v>
      </c>
      <c r="E161" s="35">
        <v>762</v>
      </c>
    </row>
    <row r="162" spans="2:5" ht="15.75" customHeight="1">
      <c r="B162" s="8" t="s">
        <v>346</v>
      </c>
      <c r="E162" s="35">
        <v>511.78</v>
      </c>
    </row>
    <row r="163" spans="2:5" ht="15.75" customHeight="1">
      <c r="B163" s="8" t="s">
        <v>347</v>
      </c>
      <c r="E163" s="35">
        <v>1000</v>
      </c>
    </row>
    <row r="164" spans="2:5" ht="15.75" customHeight="1">
      <c r="E164" s="2"/>
    </row>
    <row r="165" spans="2:5" ht="15.75" customHeight="1">
      <c r="E165" s="2"/>
    </row>
    <row r="166" spans="2:5" ht="15.75" customHeight="1">
      <c r="E166" s="2"/>
    </row>
    <row r="167" spans="2:5" ht="15.75" customHeight="1">
      <c r="D167" s="37" t="s">
        <v>266</v>
      </c>
      <c r="E167" s="2">
        <f>SUM(E2:E166)</f>
        <v>83701.430000000022</v>
      </c>
    </row>
    <row r="168" spans="2:5" ht="15.75" customHeight="1">
      <c r="E168" s="4"/>
    </row>
    <row r="169" spans="2:5" ht="15.75" customHeight="1">
      <c r="E169" s="4"/>
    </row>
    <row r="170" spans="2:5" ht="15.75" customHeight="1">
      <c r="E170" s="4"/>
    </row>
    <row r="171" spans="2:5" ht="15.75" customHeight="1">
      <c r="E171" s="4"/>
    </row>
    <row r="172" spans="2:5" ht="15.75" customHeight="1">
      <c r="E172" s="4"/>
    </row>
    <row r="173" spans="2:5" ht="15.75" customHeight="1">
      <c r="E173" s="4"/>
    </row>
    <row r="174" spans="2:5" ht="15.75" customHeight="1">
      <c r="E174" s="4"/>
    </row>
    <row r="175" spans="2:5" ht="15.75" customHeight="1">
      <c r="E175" s="4"/>
    </row>
    <row r="176" spans="2:5" ht="15.75" customHeight="1">
      <c r="E176" s="4"/>
    </row>
    <row r="177" spans="5:5" ht="15.75" customHeight="1">
      <c r="E177" s="4"/>
    </row>
    <row r="178" spans="5:5" ht="15.75" customHeight="1">
      <c r="E178" s="4"/>
    </row>
    <row r="179" spans="5:5" ht="15.75" customHeight="1">
      <c r="E179" s="4"/>
    </row>
    <row r="180" spans="5:5" ht="15.75" customHeight="1">
      <c r="E180" s="4"/>
    </row>
    <row r="181" spans="5:5" ht="15.75" customHeight="1">
      <c r="E181" s="4"/>
    </row>
    <row r="182" spans="5:5" ht="15.75" customHeight="1">
      <c r="E182" s="4"/>
    </row>
    <row r="183" spans="5:5" ht="15.75" customHeight="1">
      <c r="E183" s="4"/>
    </row>
    <row r="184" spans="5:5" ht="15.75" customHeight="1">
      <c r="E184" s="4"/>
    </row>
    <row r="185" spans="5:5" ht="15.75" customHeight="1">
      <c r="E185" s="4"/>
    </row>
    <row r="186" spans="5:5" ht="15.75" customHeight="1">
      <c r="E186" s="4"/>
    </row>
    <row r="187" spans="5:5" ht="15.75" customHeight="1">
      <c r="E187" s="4"/>
    </row>
    <row r="188" spans="5:5" ht="15.75" customHeight="1">
      <c r="E188" s="4"/>
    </row>
    <row r="189" spans="5:5" ht="15.75" customHeight="1">
      <c r="E189" s="4"/>
    </row>
    <row r="190" spans="5:5" ht="15.75" customHeight="1">
      <c r="E190" s="4"/>
    </row>
    <row r="191" spans="5:5" ht="15.75" customHeight="1">
      <c r="E191" s="4"/>
    </row>
    <row r="192" spans="5:5" ht="15.75" customHeight="1">
      <c r="E192" s="4"/>
    </row>
    <row r="193" spans="5:5" ht="15.75" customHeight="1">
      <c r="E193" s="4"/>
    </row>
    <row r="194" spans="5:5" ht="15.75" customHeight="1">
      <c r="E194" s="4"/>
    </row>
    <row r="195" spans="5:5" ht="15.75" customHeight="1">
      <c r="E195" s="4"/>
    </row>
    <row r="196" spans="5:5" ht="15.75" customHeight="1">
      <c r="E196" s="4"/>
    </row>
    <row r="197" spans="5:5" ht="15.75" customHeight="1">
      <c r="E197" s="4"/>
    </row>
    <row r="198" spans="5:5" ht="15.75" customHeight="1">
      <c r="E198" s="4"/>
    </row>
    <row r="199" spans="5:5" ht="15.75" customHeight="1">
      <c r="E199" s="4"/>
    </row>
    <row r="200" spans="5:5" ht="15.75" customHeight="1">
      <c r="E200" s="4"/>
    </row>
    <row r="201" spans="5:5" ht="15.75" customHeight="1">
      <c r="E201" s="4"/>
    </row>
    <row r="202" spans="5:5" ht="15.75" customHeight="1">
      <c r="E202" s="4"/>
    </row>
    <row r="203" spans="5:5" ht="15.75" customHeight="1">
      <c r="E203" s="4"/>
    </row>
    <row r="204" spans="5:5" ht="15.75" customHeight="1">
      <c r="E204" s="4"/>
    </row>
    <row r="205" spans="5:5" ht="15.75" customHeight="1">
      <c r="E205" s="4"/>
    </row>
    <row r="206" spans="5:5" ht="15.75" customHeight="1">
      <c r="E206" s="4"/>
    </row>
    <row r="207" spans="5:5" ht="15.75" customHeight="1">
      <c r="E207" s="4"/>
    </row>
    <row r="208" spans="5:5" ht="15.75" customHeight="1">
      <c r="E208" s="4"/>
    </row>
    <row r="209" spans="5:5" ht="15.75" customHeight="1">
      <c r="E209" s="4"/>
    </row>
    <row r="210" spans="5:5" ht="15.75" customHeight="1">
      <c r="E210" s="4"/>
    </row>
    <row r="211" spans="5:5" ht="15.75" customHeight="1">
      <c r="E211" s="4"/>
    </row>
    <row r="212" spans="5:5" ht="15.75" customHeight="1">
      <c r="E212" s="4"/>
    </row>
    <row r="213" spans="5:5" ht="15.75" customHeight="1">
      <c r="E213" s="4"/>
    </row>
    <row r="214" spans="5:5" ht="15.75" customHeight="1">
      <c r="E214" s="4"/>
    </row>
    <row r="215" spans="5:5" ht="15.75" customHeight="1">
      <c r="E215" s="4"/>
    </row>
    <row r="216" spans="5:5" ht="15.75" customHeight="1">
      <c r="E216" s="4"/>
    </row>
    <row r="217" spans="5:5" ht="15.75" customHeight="1">
      <c r="E217" s="4"/>
    </row>
    <row r="218" spans="5:5" ht="15.75" customHeight="1">
      <c r="E218" s="4"/>
    </row>
    <row r="219" spans="5:5" ht="15.75" customHeight="1">
      <c r="E219" s="4"/>
    </row>
    <row r="220" spans="5:5" ht="15.75" customHeight="1">
      <c r="E220" s="4"/>
    </row>
    <row r="221" spans="5:5" ht="15.75" customHeight="1">
      <c r="E221" s="4"/>
    </row>
    <row r="222" spans="5:5" ht="15.75" customHeight="1">
      <c r="E222" s="4"/>
    </row>
    <row r="223" spans="5:5" ht="15.75" customHeight="1">
      <c r="E223" s="4"/>
    </row>
    <row r="224" spans="5:5" ht="15.75" customHeight="1">
      <c r="E224" s="4"/>
    </row>
    <row r="225" spans="5:5" ht="15.75" customHeight="1">
      <c r="E225" s="4"/>
    </row>
    <row r="226" spans="5:5" ht="15.75" customHeight="1">
      <c r="E226" s="4"/>
    </row>
    <row r="227" spans="5:5" ht="15.75" customHeight="1">
      <c r="E227" s="4"/>
    </row>
    <row r="228" spans="5:5" ht="15.75" customHeight="1">
      <c r="E228" s="4"/>
    </row>
    <row r="229" spans="5:5" ht="15.75" customHeight="1">
      <c r="E229" s="4"/>
    </row>
    <row r="230" spans="5:5" ht="15.75" customHeight="1">
      <c r="E230" s="4"/>
    </row>
    <row r="231" spans="5:5" ht="15.75" customHeight="1">
      <c r="E231" s="4"/>
    </row>
    <row r="232" spans="5:5" ht="15.75" customHeight="1">
      <c r="E232" s="4"/>
    </row>
    <row r="233" spans="5:5" ht="15.75" customHeight="1">
      <c r="E233" s="4"/>
    </row>
    <row r="234" spans="5:5" ht="15.75" customHeight="1">
      <c r="E234" s="4"/>
    </row>
    <row r="235" spans="5:5" ht="15.75" customHeight="1">
      <c r="E235" s="4"/>
    </row>
    <row r="236" spans="5:5" ht="15.75" customHeight="1">
      <c r="E236" s="4"/>
    </row>
    <row r="237" spans="5:5" ht="15.75" customHeight="1">
      <c r="E237" s="4"/>
    </row>
    <row r="238" spans="5:5" ht="15.75" customHeight="1">
      <c r="E238" s="4"/>
    </row>
    <row r="239" spans="5:5" ht="15.75" customHeight="1">
      <c r="E239" s="4"/>
    </row>
    <row r="240" spans="5:5" ht="15.75" customHeight="1">
      <c r="E240" s="4"/>
    </row>
    <row r="241" spans="5:5" ht="15.75" customHeight="1">
      <c r="E241" s="4"/>
    </row>
    <row r="242" spans="5:5" ht="15.75" customHeight="1">
      <c r="E242" s="4"/>
    </row>
    <row r="243" spans="5:5" ht="15.75" customHeight="1">
      <c r="E243" s="4"/>
    </row>
    <row r="244" spans="5:5" ht="15.75" customHeight="1">
      <c r="E244" s="4"/>
    </row>
    <row r="245" spans="5:5" ht="15.75" customHeight="1">
      <c r="E245" s="4"/>
    </row>
    <row r="246" spans="5:5" ht="15.75" customHeight="1">
      <c r="E246" s="4"/>
    </row>
    <row r="247" spans="5:5" ht="15.75" customHeight="1">
      <c r="E247" s="4"/>
    </row>
    <row r="248" spans="5:5" ht="15.75" customHeight="1">
      <c r="E248" s="4"/>
    </row>
    <row r="249" spans="5:5" ht="15.75" customHeight="1">
      <c r="E249" s="4"/>
    </row>
    <row r="250" spans="5:5" ht="15.75" customHeight="1">
      <c r="E250" s="4"/>
    </row>
    <row r="251" spans="5:5" ht="15.75" customHeight="1">
      <c r="E251" s="4"/>
    </row>
    <row r="252" spans="5:5" ht="15.75" customHeight="1">
      <c r="E252" s="4"/>
    </row>
    <row r="253" spans="5:5" ht="15.75" customHeight="1">
      <c r="E253" s="4"/>
    </row>
    <row r="254" spans="5:5" ht="15.75" customHeight="1">
      <c r="E254" s="4"/>
    </row>
    <row r="255" spans="5:5" ht="15.75" customHeight="1">
      <c r="E255" s="4"/>
    </row>
    <row r="256" spans="5:5" ht="15.75" customHeight="1">
      <c r="E256" s="4"/>
    </row>
    <row r="257" spans="5:5" ht="15.75" customHeight="1">
      <c r="E257" s="4"/>
    </row>
    <row r="258" spans="5:5" ht="15.75" customHeight="1">
      <c r="E258" s="4"/>
    </row>
    <row r="259" spans="5:5" ht="15.75" customHeight="1">
      <c r="E259" s="4"/>
    </row>
    <row r="260" spans="5:5" ht="15.75" customHeight="1">
      <c r="E260" s="4"/>
    </row>
    <row r="261" spans="5:5" ht="15.75" customHeight="1">
      <c r="E261" s="4"/>
    </row>
    <row r="262" spans="5:5" ht="15.75" customHeight="1">
      <c r="E262" s="4"/>
    </row>
    <row r="263" spans="5:5" ht="15.75" customHeight="1">
      <c r="E263" s="4"/>
    </row>
    <row r="264" spans="5:5" ht="15.75" customHeight="1">
      <c r="E264" s="4"/>
    </row>
    <row r="265" spans="5:5" ht="15.75" customHeight="1">
      <c r="E265" s="4"/>
    </row>
    <row r="266" spans="5:5" ht="15.75" customHeight="1">
      <c r="E266" s="4"/>
    </row>
    <row r="267" spans="5:5" ht="15.75" customHeight="1">
      <c r="E267" s="4"/>
    </row>
    <row r="268" spans="5:5" ht="15.75" customHeight="1">
      <c r="E268" s="4"/>
    </row>
    <row r="269" spans="5:5" ht="15.75" customHeight="1">
      <c r="E269" s="4"/>
    </row>
    <row r="270" spans="5:5" ht="15.75" customHeight="1">
      <c r="E270" s="4"/>
    </row>
    <row r="271" spans="5:5" ht="15.75" customHeight="1">
      <c r="E271" s="4"/>
    </row>
    <row r="272" spans="5:5" ht="15.75" customHeight="1">
      <c r="E272" s="4"/>
    </row>
    <row r="273" spans="5:5" ht="15.75" customHeight="1">
      <c r="E273" s="4"/>
    </row>
    <row r="274" spans="5:5" ht="15.75" customHeight="1">
      <c r="E274" s="4"/>
    </row>
    <row r="275" spans="5:5" ht="15.75" customHeight="1">
      <c r="E275" s="4"/>
    </row>
    <row r="276" spans="5:5" ht="15.75" customHeight="1">
      <c r="E276" s="4"/>
    </row>
    <row r="277" spans="5:5" ht="15.75" customHeight="1">
      <c r="E277" s="4"/>
    </row>
    <row r="278" spans="5:5" ht="15.75" customHeight="1">
      <c r="E278" s="4"/>
    </row>
    <row r="279" spans="5:5" ht="15.75" customHeight="1">
      <c r="E279" s="4"/>
    </row>
    <row r="280" spans="5:5" ht="15.75" customHeight="1">
      <c r="E280" s="4"/>
    </row>
    <row r="281" spans="5:5" ht="15.75" customHeight="1">
      <c r="E281" s="4"/>
    </row>
    <row r="282" spans="5:5" ht="15.75" customHeight="1">
      <c r="E282" s="4"/>
    </row>
    <row r="283" spans="5:5" ht="15.75" customHeight="1">
      <c r="E283" s="4"/>
    </row>
    <row r="284" spans="5:5" ht="15.75" customHeight="1">
      <c r="E284" s="4"/>
    </row>
    <row r="285" spans="5:5" ht="15.75" customHeight="1">
      <c r="E285" s="4"/>
    </row>
    <row r="286" spans="5:5" ht="15.75" customHeight="1">
      <c r="E286" s="4"/>
    </row>
    <row r="287" spans="5:5" ht="15.75" customHeight="1">
      <c r="E287" s="4"/>
    </row>
    <row r="288" spans="5:5" ht="15.75" customHeight="1">
      <c r="E288" s="4"/>
    </row>
    <row r="289" spans="5:5" ht="15.75" customHeight="1">
      <c r="E289" s="4"/>
    </row>
    <row r="290" spans="5:5" ht="15.75" customHeight="1">
      <c r="E290" s="4"/>
    </row>
    <row r="291" spans="5:5" ht="15.75" customHeight="1">
      <c r="E291" s="4"/>
    </row>
    <row r="292" spans="5:5" ht="15.75" customHeight="1">
      <c r="E292" s="4"/>
    </row>
    <row r="293" spans="5:5" ht="15.75" customHeight="1">
      <c r="E293" s="4"/>
    </row>
    <row r="294" spans="5:5" ht="15.75" customHeight="1">
      <c r="E294" s="4"/>
    </row>
    <row r="295" spans="5:5" ht="15.75" customHeight="1">
      <c r="E295" s="4"/>
    </row>
    <row r="296" spans="5:5" ht="15.75" customHeight="1">
      <c r="E296" s="4"/>
    </row>
    <row r="297" spans="5:5" ht="15.75" customHeight="1">
      <c r="E297" s="4"/>
    </row>
    <row r="298" spans="5:5" ht="15.75" customHeight="1">
      <c r="E298" s="4"/>
    </row>
    <row r="299" spans="5:5" ht="15.75" customHeight="1">
      <c r="E299" s="4"/>
    </row>
    <row r="300" spans="5:5" ht="15.75" customHeight="1">
      <c r="E300" s="4"/>
    </row>
    <row r="301" spans="5:5" ht="15.75" customHeight="1">
      <c r="E301" s="4"/>
    </row>
    <row r="302" spans="5:5" ht="15.75" customHeight="1">
      <c r="E302" s="4"/>
    </row>
    <row r="303" spans="5:5" ht="15.75" customHeight="1">
      <c r="E303" s="4"/>
    </row>
    <row r="304" spans="5:5" ht="15.75" customHeight="1">
      <c r="E304" s="4"/>
    </row>
    <row r="305" spans="5:5" ht="15.75" customHeight="1">
      <c r="E305" s="4"/>
    </row>
    <row r="306" spans="5:5" ht="15.75" customHeight="1">
      <c r="E306" s="4"/>
    </row>
    <row r="307" spans="5:5" ht="15.75" customHeight="1">
      <c r="E307" s="4"/>
    </row>
    <row r="308" spans="5:5" ht="15.75" customHeight="1">
      <c r="E308" s="4"/>
    </row>
    <row r="309" spans="5:5" ht="15.75" customHeight="1">
      <c r="E309" s="4"/>
    </row>
    <row r="310" spans="5:5" ht="15.75" customHeight="1">
      <c r="E310" s="4"/>
    </row>
    <row r="311" spans="5:5" ht="15.75" customHeight="1">
      <c r="E311" s="4"/>
    </row>
    <row r="312" spans="5:5" ht="15.75" customHeight="1">
      <c r="E312" s="4"/>
    </row>
    <row r="313" spans="5:5" ht="15.75" customHeight="1">
      <c r="E313" s="4"/>
    </row>
    <row r="314" spans="5:5" ht="15.75" customHeight="1">
      <c r="E314" s="4"/>
    </row>
    <row r="315" spans="5:5" ht="15.75" customHeight="1">
      <c r="E315" s="4"/>
    </row>
    <row r="316" spans="5:5" ht="15.75" customHeight="1">
      <c r="E316" s="4"/>
    </row>
    <row r="317" spans="5:5" ht="15.75" customHeight="1">
      <c r="E317" s="4"/>
    </row>
    <row r="318" spans="5:5" ht="15.75" customHeight="1">
      <c r="E318" s="4"/>
    </row>
    <row r="319" spans="5:5" ht="15.75" customHeight="1">
      <c r="E319" s="4"/>
    </row>
    <row r="320" spans="5:5" ht="15.75" customHeight="1">
      <c r="E320" s="4"/>
    </row>
    <row r="321" spans="5:5" ht="15.75" customHeight="1">
      <c r="E321" s="4"/>
    </row>
    <row r="322" spans="5:5" ht="15.75" customHeight="1">
      <c r="E322" s="4"/>
    </row>
    <row r="323" spans="5:5" ht="15.75" customHeight="1">
      <c r="E323" s="4"/>
    </row>
    <row r="324" spans="5:5" ht="15.75" customHeight="1">
      <c r="E324" s="4"/>
    </row>
    <row r="325" spans="5:5" ht="15.75" customHeight="1">
      <c r="E325" s="4"/>
    </row>
    <row r="326" spans="5:5" ht="15.75" customHeight="1">
      <c r="E326" s="4"/>
    </row>
    <row r="327" spans="5:5" ht="15.75" customHeight="1">
      <c r="E327" s="4"/>
    </row>
    <row r="328" spans="5:5" ht="15.75" customHeight="1">
      <c r="E328" s="4"/>
    </row>
    <row r="329" spans="5:5" ht="15.75" customHeight="1">
      <c r="E329" s="4"/>
    </row>
    <row r="330" spans="5:5" ht="15.75" customHeight="1">
      <c r="E330" s="4"/>
    </row>
    <row r="331" spans="5:5" ht="15.75" customHeight="1">
      <c r="E331" s="4"/>
    </row>
    <row r="332" spans="5:5" ht="15.75" customHeight="1">
      <c r="E332" s="4"/>
    </row>
    <row r="333" spans="5:5" ht="15.75" customHeight="1">
      <c r="E333" s="4"/>
    </row>
    <row r="334" spans="5:5" ht="15.75" customHeight="1">
      <c r="E334" s="4"/>
    </row>
    <row r="335" spans="5:5" ht="15.75" customHeight="1">
      <c r="E335" s="4"/>
    </row>
    <row r="336" spans="5:5" ht="15.75" customHeight="1">
      <c r="E336" s="4"/>
    </row>
    <row r="337" spans="5:5" ht="15.75" customHeight="1">
      <c r="E337" s="4"/>
    </row>
    <row r="338" spans="5:5" ht="15.75" customHeight="1">
      <c r="E338" s="4"/>
    </row>
    <row r="339" spans="5:5" ht="15.75" customHeight="1">
      <c r="E339" s="4"/>
    </row>
    <row r="340" spans="5:5" ht="15.75" customHeight="1">
      <c r="E340" s="4"/>
    </row>
    <row r="341" spans="5:5" ht="15.75" customHeight="1">
      <c r="E341" s="4"/>
    </row>
    <row r="342" spans="5:5" ht="15.75" customHeight="1">
      <c r="E342" s="4"/>
    </row>
    <row r="343" spans="5:5" ht="15.75" customHeight="1">
      <c r="E343" s="4"/>
    </row>
    <row r="344" spans="5:5" ht="15.75" customHeight="1">
      <c r="E344" s="4"/>
    </row>
    <row r="345" spans="5:5" ht="15.75" customHeight="1">
      <c r="E345" s="4"/>
    </row>
    <row r="346" spans="5:5" ht="15.75" customHeight="1">
      <c r="E346" s="4"/>
    </row>
    <row r="347" spans="5:5" ht="15.75" customHeight="1">
      <c r="E347" s="4"/>
    </row>
    <row r="348" spans="5:5" ht="15.75" customHeight="1">
      <c r="E348" s="4"/>
    </row>
    <row r="349" spans="5:5" ht="15.75" customHeight="1">
      <c r="E349" s="4"/>
    </row>
    <row r="350" spans="5:5" ht="15.75" customHeight="1">
      <c r="E350" s="4"/>
    </row>
    <row r="351" spans="5:5" ht="15.75" customHeight="1">
      <c r="E351" s="4"/>
    </row>
    <row r="352" spans="5:5" ht="15.75" customHeight="1">
      <c r="E352" s="4"/>
    </row>
    <row r="353" spans="5:5" ht="15.75" customHeight="1">
      <c r="E353" s="4"/>
    </row>
    <row r="354" spans="5:5" ht="15.75" customHeight="1">
      <c r="E354" s="4"/>
    </row>
    <row r="355" spans="5:5" ht="15.75" customHeight="1">
      <c r="E355" s="4"/>
    </row>
    <row r="356" spans="5:5" ht="15.75" customHeight="1">
      <c r="E356" s="4"/>
    </row>
    <row r="357" spans="5:5" ht="15.75" customHeight="1">
      <c r="E357" s="4"/>
    </row>
    <row r="358" spans="5:5" ht="15.75" customHeight="1">
      <c r="E358" s="4"/>
    </row>
    <row r="359" spans="5:5" ht="15.75" customHeight="1">
      <c r="E359" s="4"/>
    </row>
    <row r="360" spans="5:5" ht="15.75" customHeight="1">
      <c r="E360" s="4"/>
    </row>
    <row r="361" spans="5:5" ht="15.75" customHeight="1">
      <c r="E361" s="4"/>
    </row>
    <row r="362" spans="5:5" ht="15.75" customHeight="1">
      <c r="E362" s="4"/>
    </row>
    <row r="363" spans="5:5" ht="15.75" customHeight="1">
      <c r="E363" s="4"/>
    </row>
    <row r="364" spans="5:5" ht="15.75" customHeight="1">
      <c r="E364" s="4"/>
    </row>
    <row r="365" spans="5:5" ht="15.75" customHeight="1">
      <c r="E365" s="4"/>
    </row>
    <row r="366" spans="5:5" ht="15.75" customHeight="1">
      <c r="E366" s="4"/>
    </row>
    <row r="367" spans="5:5" ht="15.75" customHeight="1">
      <c r="E367" s="4"/>
    </row>
    <row r="368" spans="5:5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</sheetData>
  <hyperlinks>
    <hyperlink ref="G11" r:id="rId1" xr:uid="{00000000-0004-0000-0000-000000000000}"/>
    <hyperlink ref="G26" r:id="rId2" xr:uid="{00000000-0004-0000-0000-000001000000}"/>
    <hyperlink ref="G29" r:id="rId3" xr:uid="{00000000-0004-0000-0000-000002000000}"/>
    <hyperlink ref="G30" r:id="rId4" xr:uid="{00000000-0004-0000-0000-000003000000}"/>
    <hyperlink ref="G31" r:id="rId5" xr:uid="{00000000-0004-0000-0000-000004000000}"/>
    <hyperlink ref="G33" r:id="rId6" xr:uid="{00000000-0004-0000-0000-000005000000}"/>
    <hyperlink ref="G34" r:id="rId7" xr:uid="{00000000-0004-0000-0000-000006000000}"/>
    <hyperlink ref="G36" r:id="rId8" xr:uid="{00000000-0004-0000-0000-000007000000}"/>
    <hyperlink ref="G37" r:id="rId9" xr:uid="{00000000-0004-0000-0000-000008000000}"/>
    <hyperlink ref="G38" r:id="rId10" xr:uid="{00000000-0004-0000-0000-000009000000}"/>
    <hyperlink ref="G39" r:id="rId11" xr:uid="{00000000-0004-0000-0000-00000A000000}"/>
    <hyperlink ref="G40" r:id="rId12" xr:uid="{00000000-0004-0000-0000-00000B000000}"/>
    <hyperlink ref="G41" r:id="rId13" xr:uid="{00000000-0004-0000-0000-00000C000000}"/>
    <hyperlink ref="G44" r:id="rId14" xr:uid="{00000000-0004-0000-0000-00000D000000}"/>
    <hyperlink ref="G52" r:id="rId15" xr:uid="{00000000-0004-0000-0000-00000E000000}"/>
    <hyperlink ref="G64" r:id="rId16" xr:uid="{00000000-0004-0000-0000-00000F000000}"/>
    <hyperlink ref="G66" r:id="rId17" xr:uid="{00000000-0004-0000-0000-000010000000}"/>
    <hyperlink ref="G67" r:id="rId18" xr:uid="{00000000-0004-0000-0000-000011000000}"/>
    <hyperlink ref="G73" r:id="rId19" xr:uid="{00000000-0004-0000-0000-000012000000}"/>
    <hyperlink ref="G74" r:id="rId20" xr:uid="{00000000-0004-0000-0000-000013000000}"/>
    <hyperlink ref="G84" r:id="rId21" xr:uid="{00000000-0004-0000-0000-000014000000}"/>
    <hyperlink ref="G85" r:id="rId22" xr:uid="{00000000-0004-0000-0000-000015000000}"/>
    <hyperlink ref="G87" r:id="rId23" xr:uid="{00000000-0004-0000-0000-000016000000}"/>
    <hyperlink ref="D88" r:id="rId24" xr:uid="{00000000-0004-0000-0000-000017000000}"/>
    <hyperlink ref="G97" r:id="rId25" xr:uid="{00000000-0004-0000-0000-000018000000}"/>
    <hyperlink ref="G98" r:id="rId26" xr:uid="{00000000-0004-0000-0000-000019000000}"/>
    <hyperlink ref="G99" r:id="rId27" location=":~:text=The%20ZF%20S6%2D37%20is,lbf%E2%8B%85ft)%20of%20torque." xr:uid="{00000000-0004-0000-0000-00001A000000}"/>
    <hyperlink ref="G101" r:id="rId28" xr:uid="{00000000-0004-0000-0000-00001B000000}"/>
    <hyperlink ref="G105" r:id="rId29" xr:uid="{00000000-0004-0000-0000-00001C000000}"/>
    <hyperlink ref="G106" r:id="rId30" xr:uid="{00000000-0004-0000-0000-00001D000000}"/>
    <hyperlink ref="G107" r:id="rId31" xr:uid="{00000000-0004-0000-0000-00001E000000}"/>
    <hyperlink ref="G108" r:id="rId32" xr:uid="{00000000-0004-0000-0000-00001F000000}"/>
    <hyperlink ref="G114" r:id="rId33" xr:uid="{00000000-0004-0000-0000-000020000000}"/>
    <hyperlink ref="G116" r:id="rId34" xr:uid="{00000000-0004-0000-0000-000021000000}"/>
    <hyperlink ref="G120" r:id="rId35" xr:uid="{00000000-0004-0000-0000-000022000000}"/>
    <hyperlink ref="G121" r:id="rId36" xr:uid="{00000000-0004-0000-0000-000023000000}"/>
    <hyperlink ref="G122" r:id="rId37" xr:uid="{00000000-0004-0000-0000-000024000000}"/>
    <hyperlink ref="G123" r:id="rId38" xr:uid="{00000000-0004-0000-0000-000025000000}"/>
    <hyperlink ref="G124" r:id="rId39" xr:uid="{00000000-0004-0000-0000-000026000000}"/>
    <hyperlink ref="G125" r:id="rId40" xr:uid="{00000000-0004-0000-0000-000027000000}"/>
    <hyperlink ref="D136" r:id="rId41" xr:uid="{00000000-0004-0000-0000-00002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workbookViewId="0"/>
  </sheetViews>
  <sheetFormatPr defaultColWidth="12.5703125" defaultRowHeight="15" customHeight="1"/>
  <cols>
    <col min="1" max="1" width="26.140625" customWidth="1"/>
    <col min="2" max="2" width="16.42578125" customWidth="1"/>
    <col min="3" max="6" width="12.5703125" customWidth="1"/>
    <col min="7" max="7" width="24.28515625" customWidth="1"/>
  </cols>
  <sheetData>
    <row r="1" spans="1:26" ht="15.75" customHeight="1">
      <c r="A1" s="38" t="s">
        <v>267</v>
      </c>
      <c r="B1" s="38" t="s">
        <v>268</v>
      </c>
      <c r="C1" s="39" t="s">
        <v>269</v>
      </c>
      <c r="D1" s="40" t="s">
        <v>270</v>
      </c>
      <c r="E1" s="41" t="s">
        <v>271</v>
      </c>
      <c r="F1" s="42"/>
      <c r="G1" s="42" t="s">
        <v>272</v>
      </c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15.75" customHeight="1">
      <c r="A2" s="44" t="s">
        <v>273</v>
      </c>
      <c r="B2" s="45" t="s">
        <v>274</v>
      </c>
      <c r="C2" s="46">
        <v>1</v>
      </c>
      <c r="D2" s="47">
        <v>53.4</v>
      </c>
      <c r="E2" s="48">
        <f t="shared" ref="E2:E27" si="0">D2*C2</f>
        <v>53.4</v>
      </c>
      <c r="F2" s="43"/>
      <c r="G2" s="49" t="s">
        <v>275</v>
      </c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15.75" customHeight="1">
      <c r="A3" s="44" t="s">
        <v>276</v>
      </c>
      <c r="B3" s="45" t="s">
        <v>277</v>
      </c>
      <c r="C3" s="46">
        <v>1</v>
      </c>
      <c r="D3" s="47">
        <v>3.5</v>
      </c>
      <c r="E3" s="48">
        <f t="shared" si="0"/>
        <v>3.5</v>
      </c>
      <c r="F3" s="43"/>
      <c r="G3" s="49" t="s">
        <v>275</v>
      </c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</row>
    <row r="4" spans="1:26" ht="15.75" customHeight="1">
      <c r="A4" s="44" t="s">
        <v>278</v>
      </c>
      <c r="B4" s="45" t="s">
        <v>279</v>
      </c>
      <c r="C4" s="46">
        <v>1</v>
      </c>
      <c r="D4" s="47">
        <v>6.75</v>
      </c>
      <c r="E4" s="48">
        <f t="shared" si="0"/>
        <v>6.75</v>
      </c>
      <c r="F4" s="43"/>
      <c r="G4" s="49" t="s">
        <v>275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</row>
    <row r="5" spans="1:26" ht="15.75" customHeight="1">
      <c r="A5" s="44" t="s">
        <v>280</v>
      </c>
      <c r="B5" s="45" t="s">
        <v>281</v>
      </c>
      <c r="C5" s="46">
        <v>1</v>
      </c>
      <c r="D5" s="47">
        <v>5.5</v>
      </c>
      <c r="E5" s="48">
        <f t="shared" si="0"/>
        <v>5.5</v>
      </c>
      <c r="F5" s="43"/>
      <c r="G5" s="49" t="s">
        <v>275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</row>
    <row r="6" spans="1:26" ht="15.75" customHeight="1">
      <c r="A6" s="44" t="s">
        <v>282</v>
      </c>
      <c r="B6" s="45" t="s">
        <v>283</v>
      </c>
      <c r="C6" s="46">
        <v>1</v>
      </c>
      <c r="D6" s="47">
        <v>2.38</v>
      </c>
      <c r="E6" s="48">
        <f t="shared" si="0"/>
        <v>2.38</v>
      </c>
      <c r="F6" s="43"/>
      <c r="G6" s="49" t="s">
        <v>275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</row>
    <row r="7" spans="1:26" ht="15.75" customHeight="1">
      <c r="A7" s="44" t="s">
        <v>284</v>
      </c>
      <c r="B7" s="45" t="s">
        <v>285</v>
      </c>
      <c r="C7" s="46">
        <v>6</v>
      </c>
      <c r="D7" s="47">
        <v>13.5</v>
      </c>
      <c r="E7" s="48">
        <f t="shared" si="0"/>
        <v>81</v>
      </c>
      <c r="F7" s="43"/>
      <c r="G7" s="49" t="s">
        <v>275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ht="15.75" customHeight="1">
      <c r="A8" s="44" t="s">
        <v>286</v>
      </c>
      <c r="B8" s="45" t="s">
        <v>287</v>
      </c>
      <c r="C8" s="46">
        <v>2</v>
      </c>
      <c r="D8" s="47">
        <v>4.26</v>
      </c>
      <c r="E8" s="48">
        <f t="shared" si="0"/>
        <v>8.52</v>
      </c>
      <c r="F8" s="43"/>
      <c r="G8" s="49" t="s">
        <v>275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</row>
    <row r="9" spans="1:26" ht="15.75" customHeight="1">
      <c r="A9" s="44" t="s">
        <v>288</v>
      </c>
      <c r="B9" s="45" t="s">
        <v>289</v>
      </c>
      <c r="C9" s="46">
        <v>7</v>
      </c>
      <c r="D9" s="47">
        <v>1.25</v>
      </c>
      <c r="E9" s="48">
        <f t="shared" si="0"/>
        <v>8.75</v>
      </c>
      <c r="F9" s="43"/>
      <c r="G9" s="49" t="s">
        <v>275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</row>
    <row r="10" spans="1:26" ht="15.75" customHeight="1">
      <c r="A10" s="44"/>
      <c r="B10" s="45"/>
      <c r="C10" s="46"/>
      <c r="D10" s="50"/>
      <c r="E10" s="48">
        <f t="shared" si="0"/>
        <v>0</v>
      </c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</row>
    <row r="11" spans="1:26" ht="15.75" customHeight="1">
      <c r="A11" s="44" t="s">
        <v>290</v>
      </c>
      <c r="B11" s="45">
        <v>1457434123</v>
      </c>
      <c r="C11" s="46">
        <v>1</v>
      </c>
      <c r="D11" s="50">
        <v>13.93</v>
      </c>
      <c r="E11" s="48">
        <f t="shared" si="0"/>
        <v>13.93</v>
      </c>
      <c r="F11" s="43"/>
      <c r="G11" s="49" t="s">
        <v>291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</row>
    <row r="12" spans="1:26" ht="15.75" customHeight="1">
      <c r="A12" s="44" t="s">
        <v>292</v>
      </c>
      <c r="B12" s="45">
        <v>6010170060</v>
      </c>
      <c r="C12" s="46">
        <v>6</v>
      </c>
      <c r="D12" s="50">
        <v>0.97</v>
      </c>
      <c r="E12" s="48">
        <f t="shared" si="0"/>
        <v>5.82</v>
      </c>
      <c r="F12" s="43"/>
      <c r="G12" s="49" t="s">
        <v>291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</row>
    <row r="13" spans="1:26" ht="15.75" customHeight="1">
      <c r="A13" s="44" t="s">
        <v>293</v>
      </c>
      <c r="B13" s="45">
        <v>6010920105</v>
      </c>
      <c r="C13" s="46">
        <v>1</v>
      </c>
      <c r="D13" s="50">
        <v>4.0999999999999996</v>
      </c>
      <c r="E13" s="48">
        <f t="shared" si="0"/>
        <v>4.0999999999999996</v>
      </c>
      <c r="F13" s="43"/>
      <c r="G13" s="49" t="s">
        <v>291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</row>
    <row r="14" spans="1:26" ht="15.75" customHeight="1">
      <c r="A14" s="44" t="s">
        <v>294</v>
      </c>
      <c r="B14" s="45">
        <v>6019970148</v>
      </c>
      <c r="C14" s="46">
        <v>1</v>
      </c>
      <c r="D14" s="50">
        <v>1.1499999999999999</v>
      </c>
      <c r="E14" s="48">
        <f t="shared" si="0"/>
        <v>1.1499999999999999</v>
      </c>
      <c r="F14" s="43"/>
      <c r="G14" s="49" t="s">
        <v>291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ht="15.75" customHeight="1">
      <c r="A15" s="44" t="s">
        <v>295</v>
      </c>
      <c r="B15" s="45">
        <v>6061800009</v>
      </c>
      <c r="C15" s="46">
        <v>1</v>
      </c>
      <c r="D15" s="50">
        <v>9.49</v>
      </c>
      <c r="E15" s="48">
        <f t="shared" si="0"/>
        <v>9.49</v>
      </c>
      <c r="F15" s="43"/>
      <c r="G15" s="49" t="s">
        <v>291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15.75" customHeight="1">
      <c r="A16" s="44"/>
      <c r="B16" s="45"/>
      <c r="C16" s="46"/>
      <c r="D16" s="50"/>
      <c r="E16" s="48">
        <f t="shared" si="0"/>
        <v>0</v>
      </c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ht="15.75" customHeight="1">
      <c r="A17" s="44" t="s">
        <v>296</v>
      </c>
      <c r="B17" s="51" t="s">
        <v>297</v>
      </c>
      <c r="C17" s="46">
        <v>1</v>
      </c>
      <c r="D17" s="50">
        <v>5</v>
      </c>
      <c r="E17" s="48">
        <f t="shared" si="0"/>
        <v>5</v>
      </c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ht="15.75" customHeight="1">
      <c r="A18" s="44"/>
      <c r="B18" s="52"/>
      <c r="C18" s="46"/>
      <c r="D18" s="50"/>
      <c r="E18" s="48">
        <f t="shared" si="0"/>
        <v>0</v>
      </c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</row>
    <row r="19" spans="1:26" ht="15.75" customHeight="1">
      <c r="A19" s="44" t="s">
        <v>298</v>
      </c>
      <c r="B19" s="52">
        <v>6050700732</v>
      </c>
      <c r="C19" s="46">
        <v>1</v>
      </c>
      <c r="D19" s="50">
        <v>8.5</v>
      </c>
      <c r="E19" s="48">
        <f t="shared" si="0"/>
        <v>8.5</v>
      </c>
      <c r="F19" s="43"/>
      <c r="G19" s="43" t="s">
        <v>145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</row>
    <row r="20" spans="1:26" ht="15.75" customHeight="1">
      <c r="A20" s="44" t="s">
        <v>298</v>
      </c>
      <c r="B20" s="52">
        <v>6050700832</v>
      </c>
      <c r="C20" s="46">
        <v>1</v>
      </c>
      <c r="D20" s="50">
        <v>8.5</v>
      </c>
      <c r="E20" s="48">
        <f t="shared" si="0"/>
        <v>8.5</v>
      </c>
      <c r="F20" s="43"/>
      <c r="G20" s="43" t="s">
        <v>145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</row>
    <row r="21" spans="1:26" ht="15.75" customHeight="1">
      <c r="A21" s="44" t="s">
        <v>298</v>
      </c>
      <c r="B21" s="52">
        <v>6050701432</v>
      </c>
      <c r="C21" s="46">
        <v>1</v>
      </c>
      <c r="D21" s="50">
        <v>7.75</v>
      </c>
      <c r="E21" s="48">
        <f t="shared" si="0"/>
        <v>7.75</v>
      </c>
      <c r="F21" s="43"/>
      <c r="G21" s="43" t="s">
        <v>145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</row>
    <row r="22" spans="1:26" ht="15.75" customHeight="1">
      <c r="A22" s="44" t="s">
        <v>298</v>
      </c>
      <c r="B22" s="52">
        <v>6050701532</v>
      </c>
      <c r="C22" s="46">
        <v>1</v>
      </c>
      <c r="D22" s="50">
        <v>13</v>
      </c>
      <c r="E22" s="48">
        <f t="shared" si="0"/>
        <v>13</v>
      </c>
      <c r="F22" s="43"/>
      <c r="G22" s="43" t="s">
        <v>145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</row>
    <row r="23" spans="1:26" ht="15.75" customHeight="1">
      <c r="A23" s="44" t="s">
        <v>298</v>
      </c>
      <c r="B23" s="52">
        <v>6060700432</v>
      </c>
      <c r="C23" s="46">
        <v>1</v>
      </c>
      <c r="D23" s="50">
        <v>7.75</v>
      </c>
      <c r="E23" s="48">
        <f t="shared" si="0"/>
        <v>7.75</v>
      </c>
      <c r="F23" s="43"/>
      <c r="G23" s="43" t="s">
        <v>145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</row>
    <row r="24" spans="1:26" ht="15.75" customHeight="1">
      <c r="A24" s="44" t="s">
        <v>298</v>
      </c>
      <c r="B24" s="52">
        <v>6060700532</v>
      </c>
      <c r="C24" s="46">
        <v>1</v>
      </c>
      <c r="D24" s="50">
        <v>12</v>
      </c>
      <c r="E24" s="48">
        <f t="shared" si="0"/>
        <v>12</v>
      </c>
      <c r="F24" s="43"/>
      <c r="G24" s="43" t="s">
        <v>145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</row>
    <row r="25" spans="1:26" ht="15.75" customHeight="1">
      <c r="A25" s="44" t="s">
        <v>299</v>
      </c>
      <c r="B25" s="44" t="s">
        <v>300</v>
      </c>
      <c r="C25" s="46">
        <v>3</v>
      </c>
      <c r="D25" s="50">
        <v>2</v>
      </c>
      <c r="E25" s="48">
        <f t="shared" si="0"/>
        <v>6</v>
      </c>
      <c r="F25" s="43"/>
      <c r="G25" s="43" t="s">
        <v>145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</row>
    <row r="26" spans="1:26" ht="15.75" customHeight="1">
      <c r="A26" s="44" t="s">
        <v>301</v>
      </c>
      <c r="B26" s="44" t="s">
        <v>302</v>
      </c>
      <c r="C26" s="46"/>
      <c r="D26" s="50">
        <v>14</v>
      </c>
      <c r="E26" s="48">
        <f t="shared" si="0"/>
        <v>0</v>
      </c>
      <c r="F26" s="43"/>
      <c r="G26" s="43" t="s">
        <v>145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</row>
    <row r="27" spans="1:26" ht="15.75" customHeight="1">
      <c r="A27" s="53" t="s">
        <v>303</v>
      </c>
      <c r="B27" s="53"/>
      <c r="C27" s="46">
        <v>5</v>
      </c>
      <c r="D27" s="50">
        <v>3.5</v>
      </c>
      <c r="E27" s="48">
        <f t="shared" si="0"/>
        <v>17.5</v>
      </c>
      <c r="F27" s="43"/>
      <c r="G27" s="43" t="s">
        <v>35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</row>
    <row r="28" spans="1:26" ht="15.75" customHeight="1">
      <c r="A28" s="44"/>
      <c r="B28" s="44"/>
      <c r="C28" s="46"/>
      <c r="D28" s="50"/>
      <c r="E28" s="48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</row>
    <row r="29" spans="1:26" ht="15.75" customHeight="1">
      <c r="A29" s="44"/>
      <c r="B29" s="44"/>
      <c r="C29" s="46"/>
      <c r="D29" s="50"/>
      <c r="E29" s="48">
        <f>SUM(E2:E28)</f>
        <v>290.29000000000002</v>
      </c>
      <c r="F29" s="43" t="s">
        <v>266</v>
      </c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</row>
    <row r="30" spans="1:26" ht="15.75" customHeight="1">
      <c r="A30" s="44"/>
      <c r="C30" s="46"/>
      <c r="D30" s="50"/>
      <c r="E30" s="48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</row>
    <row r="31" spans="1:26" ht="15.75" customHeight="1">
      <c r="A31" s="44"/>
      <c r="B31" s="44"/>
      <c r="C31" s="46"/>
      <c r="D31" s="50"/>
      <c r="E31" s="48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</row>
    <row r="32" spans="1:26" ht="15.75" customHeight="1">
      <c r="A32" s="44"/>
      <c r="B32" s="44"/>
      <c r="C32" s="46"/>
      <c r="D32" s="50"/>
      <c r="E32" s="48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</row>
    <row r="33" spans="1:26" ht="15.75" customHeight="1">
      <c r="A33" s="44"/>
      <c r="B33" s="44"/>
      <c r="C33" s="46"/>
      <c r="D33" s="50"/>
      <c r="E33" s="48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</row>
    <row r="34" spans="1:26" ht="15.75" customHeight="1">
      <c r="A34" s="44"/>
      <c r="B34" s="44"/>
      <c r="C34" s="46"/>
      <c r="D34" s="50"/>
      <c r="E34" s="48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</row>
    <row r="35" spans="1:26" ht="15.75" customHeight="1">
      <c r="A35" s="44"/>
      <c r="B35" s="44"/>
      <c r="C35" s="46"/>
      <c r="D35" s="50"/>
      <c r="E35" s="48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</row>
    <row r="36" spans="1:26" ht="15.75" customHeight="1">
      <c r="A36" s="44"/>
      <c r="B36" s="44"/>
      <c r="C36" s="46"/>
      <c r="D36" s="50"/>
      <c r="E36" s="48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spans="1:26" ht="15.75" customHeight="1">
      <c r="A37" s="44"/>
      <c r="B37" s="44"/>
      <c r="C37" s="46"/>
      <c r="D37" s="50"/>
      <c r="E37" s="48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</row>
    <row r="38" spans="1:26" ht="15.75" customHeight="1">
      <c r="A38" s="44"/>
      <c r="B38" s="44"/>
      <c r="C38" s="46"/>
      <c r="D38" s="50"/>
      <c r="E38" s="48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</row>
    <row r="39" spans="1:26" ht="15.75" customHeight="1">
      <c r="A39" s="44"/>
      <c r="B39" s="44"/>
      <c r="C39" s="46"/>
      <c r="D39" s="50"/>
      <c r="E39" s="48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</row>
    <row r="40" spans="1:26" ht="15.75" customHeight="1">
      <c r="A40" s="44"/>
      <c r="B40" s="44"/>
      <c r="C40" s="46"/>
      <c r="D40" s="50"/>
      <c r="E40" s="48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</row>
    <row r="41" spans="1:26" ht="15.75" customHeight="1">
      <c r="A41" s="44"/>
      <c r="B41" s="44"/>
      <c r="C41" s="46"/>
      <c r="D41" s="50"/>
      <c r="E41" s="48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</row>
    <row r="42" spans="1:26" ht="15.75" customHeight="1">
      <c r="A42" s="44"/>
      <c r="B42" s="44"/>
      <c r="C42" s="46"/>
      <c r="D42" s="50"/>
      <c r="E42" s="48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</row>
    <row r="43" spans="1:26" ht="15.75" customHeight="1">
      <c r="A43" s="44"/>
      <c r="B43" s="44"/>
      <c r="C43" s="46"/>
      <c r="D43" s="50"/>
      <c r="E43" s="48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</row>
    <row r="44" spans="1:26" ht="15.75" customHeight="1">
      <c r="A44" s="44"/>
      <c r="B44" s="44"/>
      <c r="C44" s="46"/>
      <c r="D44" s="50"/>
      <c r="E44" s="48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</row>
    <row r="45" spans="1:26" ht="15.75" customHeight="1">
      <c r="A45" s="44"/>
      <c r="B45" s="44"/>
      <c r="C45" s="46"/>
      <c r="D45" s="50"/>
      <c r="E45" s="48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</row>
    <row r="46" spans="1:26" ht="15.75" customHeight="1">
      <c r="A46" s="44"/>
      <c r="B46" s="44"/>
      <c r="C46" s="46"/>
      <c r="D46" s="50"/>
      <c r="E46" s="48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</row>
    <row r="47" spans="1:26" ht="15.75" customHeight="1">
      <c r="A47" s="44"/>
      <c r="B47" s="44"/>
      <c r="C47" s="46"/>
      <c r="D47" s="50"/>
      <c r="E47" s="48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</row>
    <row r="48" spans="1:26" ht="15.75" customHeight="1">
      <c r="A48" s="44"/>
      <c r="B48" s="44"/>
      <c r="C48" s="46"/>
      <c r="D48" s="50"/>
      <c r="E48" s="48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</row>
    <row r="49" spans="1:26" ht="15.75" customHeight="1">
      <c r="A49" s="44"/>
      <c r="B49" s="44"/>
      <c r="C49" s="46"/>
      <c r="D49" s="50"/>
      <c r="E49" s="48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</row>
    <row r="50" spans="1:26" ht="15.75" customHeight="1">
      <c r="A50" s="44"/>
      <c r="B50" s="44"/>
      <c r="C50" s="46"/>
      <c r="D50" s="50"/>
      <c r="E50" s="48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</row>
    <row r="51" spans="1:26" ht="15.75" customHeight="1">
      <c r="A51" s="44"/>
      <c r="B51" s="44"/>
      <c r="C51" s="46"/>
      <c r="D51" s="50"/>
      <c r="E51" s="48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</row>
    <row r="52" spans="1:26" ht="15.75" customHeight="1">
      <c r="A52" s="44"/>
      <c r="B52" s="44"/>
      <c r="C52" s="46"/>
      <c r="D52" s="50"/>
      <c r="E52" s="48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</row>
    <row r="53" spans="1:26" ht="15.75" customHeight="1">
      <c r="A53" s="44"/>
      <c r="B53" s="44"/>
      <c r="C53" s="46"/>
      <c r="D53" s="50"/>
      <c r="E53" s="48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</row>
    <row r="54" spans="1:26" ht="15.75" customHeight="1">
      <c r="A54" s="44"/>
      <c r="B54" s="44"/>
      <c r="C54" s="46"/>
      <c r="D54" s="50"/>
      <c r="E54" s="48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</row>
    <row r="55" spans="1:26" ht="15.75" customHeight="1">
      <c r="A55" s="44"/>
      <c r="B55" s="44"/>
      <c r="C55" s="46"/>
      <c r="D55" s="50"/>
      <c r="E55" s="48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</row>
    <row r="56" spans="1:26" ht="15.75" customHeight="1">
      <c r="A56" s="44"/>
      <c r="B56" s="44"/>
      <c r="C56" s="46"/>
      <c r="D56" s="50"/>
      <c r="E56" s="48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</row>
    <row r="57" spans="1:26" ht="15.75" customHeight="1">
      <c r="A57" s="44"/>
      <c r="B57" s="44"/>
      <c r="C57" s="46"/>
      <c r="D57" s="50"/>
      <c r="E57" s="48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</row>
    <row r="58" spans="1:26" ht="15.75" customHeight="1">
      <c r="A58" s="44"/>
      <c r="B58" s="44"/>
      <c r="C58" s="46"/>
      <c r="D58" s="50"/>
      <c r="E58" s="48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</row>
    <row r="59" spans="1:26" ht="15.75" customHeight="1">
      <c r="A59" s="44"/>
      <c r="B59" s="44"/>
      <c r="C59" s="46"/>
      <c r="D59" s="50"/>
      <c r="E59" s="48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</row>
    <row r="60" spans="1:26" ht="15.75" customHeight="1">
      <c r="A60" s="44"/>
      <c r="B60" s="44"/>
      <c r="C60" s="46"/>
      <c r="D60" s="50"/>
      <c r="E60" s="48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</row>
    <row r="61" spans="1:26" ht="15.75" customHeight="1">
      <c r="A61" s="44"/>
      <c r="B61" s="44"/>
      <c r="C61" s="46"/>
      <c r="D61" s="50"/>
      <c r="E61" s="48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</row>
    <row r="62" spans="1:26" ht="15.75" customHeight="1">
      <c r="A62" s="44"/>
      <c r="B62" s="44"/>
      <c r="C62" s="46"/>
      <c r="D62" s="50"/>
      <c r="E62" s="48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</row>
    <row r="63" spans="1:26" ht="15.75" customHeight="1">
      <c r="A63" s="44"/>
      <c r="B63" s="44"/>
      <c r="C63" s="46"/>
      <c r="D63" s="50"/>
      <c r="E63" s="48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5.75" customHeight="1">
      <c r="A64" s="44"/>
      <c r="B64" s="44"/>
      <c r="C64" s="46"/>
      <c r="D64" s="50"/>
      <c r="E64" s="48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5.75" customHeight="1">
      <c r="A65" s="44"/>
      <c r="B65" s="44"/>
      <c r="C65" s="46"/>
      <c r="D65" s="50"/>
      <c r="E65" s="48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5.75" customHeight="1">
      <c r="A66" s="44"/>
      <c r="B66" s="44"/>
      <c r="C66" s="46"/>
      <c r="D66" s="50"/>
      <c r="E66" s="48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5.75" customHeight="1">
      <c r="A67" s="44"/>
      <c r="B67" s="44"/>
      <c r="C67" s="46"/>
      <c r="D67" s="50"/>
      <c r="E67" s="48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5.75" customHeight="1">
      <c r="A68" s="44"/>
      <c r="B68" s="44"/>
      <c r="C68" s="46"/>
      <c r="D68" s="50"/>
      <c r="E68" s="48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5.75" customHeight="1">
      <c r="A69" s="44"/>
      <c r="B69" s="44"/>
      <c r="C69" s="46"/>
      <c r="D69" s="50"/>
      <c r="E69" s="48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5.75" customHeight="1">
      <c r="A70" s="44"/>
      <c r="B70" s="44"/>
      <c r="C70" s="46"/>
      <c r="D70" s="50"/>
      <c r="E70" s="48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5.75" customHeight="1">
      <c r="A71" s="44"/>
      <c r="B71" s="44"/>
      <c r="C71" s="46"/>
      <c r="D71" s="50"/>
      <c r="E71" s="48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5.75" customHeight="1">
      <c r="A72" s="44"/>
      <c r="B72" s="44"/>
      <c r="C72" s="46"/>
      <c r="D72" s="50"/>
      <c r="E72" s="48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5.75" customHeight="1">
      <c r="A73" s="44"/>
      <c r="B73" s="44"/>
      <c r="C73" s="46"/>
      <c r="D73" s="50"/>
      <c r="E73" s="48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5.75" customHeight="1">
      <c r="A74" s="44"/>
      <c r="B74" s="44"/>
      <c r="C74" s="46"/>
      <c r="D74" s="50"/>
      <c r="E74" s="48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5.75" customHeight="1">
      <c r="A75" s="44"/>
      <c r="B75" s="44"/>
      <c r="C75" s="46"/>
      <c r="D75" s="50"/>
      <c r="E75" s="48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5.75" customHeight="1">
      <c r="A76" s="44"/>
      <c r="B76" s="44"/>
      <c r="C76" s="46"/>
      <c r="D76" s="50"/>
      <c r="E76" s="48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5.75" customHeight="1">
      <c r="A77" s="44"/>
      <c r="B77" s="44"/>
      <c r="C77" s="46"/>
      <c r="D77" s="50"/>
      <c r="E77" s="48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5.75" customHeight="1">
      <c r="A78" s="44"/>
      <c r="B78" s="44"/>
      <c r="C78" s="46"/>
      <c r="D78" s="50"/>
      <c r="E78" s="48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5.75" customHeight="1">
      <c r="A79" s="44"/>
      <c r="B79" s="44"/>
      <c r="C79" s="46"/>
      <c r="D79" s="50"/>
      <c r="E79" s="48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5.75" customHeight="1">
      <c r="A80" s="44"/>
      <c r="B80" s="44"/>
      <c r="C80" s="46"/>
      <c r="D80" s="50"/>
      <c r="E80" s="48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5.75" customHeight="1">
      <c r="A81" s="44"/>
      <c r="B81" s="44"/>
      <c r="C81" s="46"/>
      <c r="D81" s="50"/>
      <c r="E81" s="48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5.75" customHeight="1">
      <c r="A82" s="44"/>
      <c r="B82" s="44"/>
      <c r="C82" s="46"/>
      <c r="D82" s="50"/>
      <c r="E82" s="48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5.75" customHeight="1">
      <c r="A83" s="44"/>
      <c r="B83" s="44"/>
      <c r="C83" s="46"/>
      <c r="D83" s="50"/>
      <c r="E83" s="48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5.75" customHeight="1">
      <c r="A84" s="44"/>
      <c r="B84" s="44"/>
      <c r="C84" s="46"/>
      <c r="D84" s="50"/>
      <c r="E84" s="48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5.75" customHeight="1">
      <c r="A85" s="44"/>
      <c r="B85" s="44"/>
      <c r="C85" s="46"/>
      <c r="D85" s="50"/>
      <c r="E85" s="48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5.75" customHeight="1">
      <c r="A86" s="44"/>
      <c r="B86" s="44"/>
      <c r="C86" s="46"/>
      <c r="D86" s="50"/>
      <c r="E86" s="48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5.75" customHeight="1">
      <c r="A87" s="44"/>
      <c r="B87" s="44"/>
      <c r="C87" s="46"/>
      <c r="D87" s="50"/>
      <c r="E87" s="48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5.75" customHeight="1">
      <c r="A88" s="44"/>
      <c r="B88" s="44"/>
      <c r="C88" s="46"/>
      <c r="D88" s="50"/>
      <c r="E88" s="48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5.75" customHeight="1">
      <c r="A89" s="44"/>
      <c r="B89" s="44"/>
      <c r="C89" s="46"/>
      <c r="D89" s="50"/>
      <c r="E89" s="48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5.75" customHeight="1">
      <c r="A90" s="44"/>
      <c r="B90" s="44"/>
      <c r="C90" s="46"/>
      <c r="D90" s="50"/>
      <c r="E90" s="48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5.75" customHeight="1">
      <c r="A91" s="44"/>
      <c r="B91" s="44"/>
      <c r="C91" s="46"/>
      <c r="D91" s="50"/>
      <c r="E91" s="48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5.75" customHeight="1">
      <c r="A92" s="44"/>
      <c r="B92" s="44"/>
      <c r="C92" s="46"/>
      <c r="D92" s="50"/>
      <c r="E92" s="48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5.75" customHeight="1">
      <c r="A93" s="44"/>
      <c r="B93" s="44"/>
      <c r="C93" s="46"/>
      <c r="D93" s="50"/>
      <c r="E93" s="48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5.75" customHeight="1">
      <c r="A94" s="44"/>
      <c r="B94" s="44"/>
      <c r="C94" s="46"/>
      <c r="D94" s="50"/>
      <c r="E94" s="48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5.75" customHeight="1">
      <c r="A95" s="44"/>
      <c r="B95" s="44"/>
      <c r="C95" s="46"/>
      <c r="D95" s="50"/>
      <c r="E95" s="48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5.75" customHeight="1">
      <c r="A96" s="44"/>
      <c r="B96" s="44"/>
      <c r="C96" s="46"/>
      <c r="D96" s="50"/>
      <c r="E96" s="48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5.75" customHeight="1">
      <c r="A97" s="44"/>
      <c r="B97" s="44"/>
      <c r="C97" s="46"/>
      <c r="D97" s="50"/>
      <c r="E97" s="48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5.75" customHeight="1">
      <c r="A98" s="44"/>
      <c r="B98" s="44"/>
      <c r="C98" s="46"/>
      <c r="D98" s="50"/>
      <c r="E98" s="48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5.75" customHeight="1">
      <c r="A99" s="44"/>
      <c r="B99" s="44"/>
      <c r="C99" s="46"/>
      <c r="D99" s="50"/>
      <c r="E99" s="48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5.75" customHeight="1">
      <c r="A100" s="44"/>
      <c r="B100" s="44"/>
      <c r="C100" s="46"/>
      <c r="D100" s="50"/>
      <c r="E100" s="48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5.75" customHeight="1">
      <c r="A101" s="44"/>
      <c r="B101" s="44"/>
      <c r="C101" s="46"/>
      <c r="D101" s="50"/>
      <c r="E101" s="48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5.75" customHeight="1">
      <c r="A102" s="44"/>
      <c r="B102" s="44"/>
      <c r="C102" s="46"/>
      <c r="D102" s="50"/>
      <c r="E102" s="48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5.75" customHeight="1">
      <c r="A103" s="44"/>
      <c r="B103" s="44"/>
      <c r="C103" s="46"/>
      <c r="D103" s="50"/>
      <c r="E103" s="48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5.75" customHeight="1">
      <c r="A104" s="44"/>
      <c r="B104" s="44"/>
      <c r="C104" s="46"/>
      <c r="D104" s="50"/>
      <c r="E104" s="48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5.75" customHeight="1">
      <c r="A105" s="44"/>
      <c r="B105" s="44"/>
      <c r="C105" s="46"/>
      <c r="D105" s="50"/>
      <c r="E105" s="48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5.75" customHeight="1">
      <c r="A106" s="44"/>
      <c r="B106" s="44"/>
      <c r="C106" s="46"/>
      <c r="D106" s="50"/>
      <c r="E106" s="48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5.75" customHeight="1">
      <c r="A107" s="44"/>
      <c r="B107" s="44"/>
      <c r="C107" s="46"/>
      <c r="D107" s="50"/>
      <c r="E107" s="48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5.75" customHeight="1">
      <c r="A108" s="44"/>
      <c r="B108" s="44"/>
      <c r="C108" s="46"/>
      <c r="D108" s="50"/>
      <c r="E108" s="48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5.75" customHeight="1">
      <c r="A109" s="44"/>
      <c r="B109" s="44"/>
      <c r="C109" s="46"/>
      <c r="D109" s="50"/>
      <c r="E109" s="48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5.75" customHeight="1">
      <c r="A110" s="44"/>
      <c r="B110" s="44"/>
      <c r="C110" s="46"/>
      <c r="D110" s="50"/>
      <c r="E110" s="48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5.75" customHeight="1">
      <c r="A111" s="44"/>
      <c r="B111" s="44"/>
      <c r="C111" s="46"/>
      <c r="D111" s="50"/>
      <c r="E111" s="48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5.75" customHeight="1">
      <c r="A112" s="44"/>
      <c r="B112" s="44"/>
      <c r="C112" s="46"/>
      <c r="D112" s="50"/>
      <c r="E112" s="48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5.75" customHeight="1">
      <c r="A113" s="44"/>
      <c r="B113" s="44"/>
      <c r="C113" s="46"/>
      <c r="D113" s="50"/>
      <c r="E113" s="48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5.75" customHeight="1">
      <c r="A114" s="44"/>
      <c r="B114" s="44"/>
      <c r="C114" s="46"/>
      <c r="D114" s="50"/>
      <c r="E114" s="48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5.75" customHeight="1">
      <c r="A115" s="44"/>
      <c r="B115" s="44"/>
      <c r="C115" s="46"/>
      <c r="D115" s="50"/>
      <c r="E115" s="48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5.75" customHeight="1">
      <c r="A116" s="44"/>
      <c r="B116" s="44"/>
      <c r="C116" s="46"/>
      <c r="D116" s="50"/>
      <c r="E116" s="48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5.75" customHeight="1">
      <c r="A117" s="44"/>
      <c r="B117" s="44"/>
      <c r="C117" s="46"/>
      <c r="D117" s="50"/>
      <c r="E117" s="48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5.75" customHeight="1">
      <c r="A118" s="44"/>
      <c r="B118" s="44"/>
      <c r="C118" s="46"/>
      <c r="D118" s="50"/>
      <c r="E118" s="48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5.75" customHeight="1">
      <c r="A119" s="44"/>
      <c r="B119" s="44"/>
      <c r="C119" s="46"/>
      <c r="D119" s="50"/>
      <c r="E119" s="48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5.75" customHeight="1">
      <c r="A120" s="44"/>
      <c r="B120" s="44"/>
      <c r="C120" s="46"/>
      <c r="D120" s="50"/>
      <c r="E120" s="48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5.75" customHeight="1">
      <c r="A121" s="44"/>
      <c r="B121" s="44"/>
      <c r="C121" s="46"/>
      <c r="D121" s="50"/>
      <c r="E121" s="48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5.75" customHeight="1">
      <c r="A122" s="44"/>
      <c r="B122" s="44"/>
      <c r="C122" s="46"/>
      <c r="D122" s="50"/>
      <c r="E122" s="48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5.75" customHeight="1">
      <c r="A123" s="44"/>
      <c r="B123" s="44"/>
      <c r="C123" s="46"/>
      <c r="D123" s="50"/>
      <c r="E123" s="48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5.75" customHeight="1">
      <c r="A124" s="44"/>
      <c r="B124" s="44"/>
      <c r="C124" s="46"/>
      <c r="D124" s="50"/>
      <c r="E124" s="48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5.75" customHeight="1">
      <c r="A125" s="44"/>
      <c r="B125" s="44"/>
      <c r="C125" s="46"/>
      <c r="D125" s="50"/>
      <c r="E125" s="48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5.75" customHeight="1">
      <c r="A126" s="44"/>
      <c r="B126" s="44"/>
      <c r="C126" s="46"/>
      <c r="D126" s="50"/>
      <c r="E126" s="48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5.75" customHeight="1">
      <c r="A127" s="44"/>
      <c r="B127" s="44"/>
      <c r="C127" s="46"/>
      <c r="D127" s="50"/>
      <c r="E127" s="48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5.75" customHeight="1">
      <c r="A128" s="44"/>
      <c r="B128" s="44"/>
      <c r="C128" s="46"/>
      <c r="D128" s="50"/>
      <c r="E128" s="48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5.75" customHeight="1">
      <c r="A129" s="44"/>
      <c r="B129" s="44"/>
      <c r="C129" s="46"/>
      <c r="D129" s="50"/>
      <c r="E129" s="48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5.75" customHeight="1">
      <c r="A130" s="44"/>
      <c r="B130" s="44"/>
      <c r="C130" s="46"/>
      <c r="D130" s="50"/>
      <c r="E130" s="48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5.75" customHeight="1">
      <c r="A131" s="44"/>
      <c r="B131" s="44"/>
      <c r="C131" s="46"/>
      <c r="D131" s="50"/>
      <c r="E131" s="48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5.75" customHeight="1">
      <c r="A132" s="44"/>
      <c r="B132" s="44"/>
      <c r="C132" s="46"/>
      <c r="D132" s="50"/>
      <c r="E132" s="48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5.75" customHeight="1">
      <c r="A133" s="44"/>
      <c r="B133" s="44"/>
      <c r="C133" s="46"/>
      <c r="D133" s="50"/>
      <c r="E133" s="48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5.75" customHeight="1">
      <c r="A134" s="44"/>
      <c r="B134" s="44"/>
      <c r="C134" s="46"/>
      <c r="D134" s="50"/>
      <c r="E134" s="48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5.75" customHeight="1">
      <c r="A135" s="44"/>
      <c r="B135" s="44"/>
      <c r="C135" s="46"/>
      <c r="D135" s="50"/>
      <c r="E135" s="48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5.75" customHeight="1">
      <c r="A136" s="44"/>
      <c r="B136" s="44"/>
      <c r="C136" s="46"/>
      <c r="D136" s="50"/>
      <c r="E136" s="48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5.75" customHeight="1">
      <c r="A137" s="44"/>
      <c r="B137" s="44"/>
      <c r="C137" s="46"/>
      <c r="D137" s="50"/>
      <c r="E137" s="48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5.75" customHeight="1">
      <c r="A138" s="44"/>
      <c r="B138" s="44"/>
      <c r="C138" s="46"/>
      <c r="D138" s="50"/>
      <c r="E138" s="48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5.75" customHeight="1">
      <c r="A139" s="44"/>
      <c r="B139" s="44"/>
      <c r="C139" s="46"/>
      <c r="D139" s="50"/>
      <c r="E139" s="48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5.75" customHeight="1">
      <c r="A140" s="44"/>
      <c r="B140" s="44"/>
      <c r="C140" s="46"/>
      <c r="D140" s="50"/>
      <c r="E140" s="48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5.75" customHeight="1">
      <c r="A141" s="44"/>
      <c r="B141" s="44"/>
      <c r="C141" s="46"/>
      <c r="D141" s="50"/>
      <c r="E141" s="48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5.75" customHeight="1">
      <c r="A142" s="44"/>
      <c r="B142" s="44"/>
      <c r="C142" s="46"/>
      <c r="D142" s="50"/>
      <c r="E142" s="48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5.75" customHeight="1">
      <c r="A143" s="44"/>
      <c r="B143" s="44"/>
      <c r="C143" s="46"/>
      <c r="D143" s="50"/>
      <c r="E143" s="48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5.75" customHeight="1">
      <c r="A144" s="44"/>
      <c r="B144" s="44"/>
      <c r="C144" s="46"/>
      <c r="D144" s="50"/>
      <c r="E144" s="48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5.75" customHeight="1">
      <c r="A145" s="44"/>
      <c r="B145" s="44"/>
      <c r="C145" s="46"/>
      <c r="D145" s="50"/>
      <c r="E145" s="48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5.75" customHeight="1">
      <c r="A146" s="44"/>
      <c r="B146" s="44"/>
      <c r="C146" s="46"/>
      <c r="D146" s="50"/>
      <c r="E146" s="48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5.75" customHeight="1">
      <c r="A147" s="44"/>
      <c r="B147" s="44"/>
      <c r="C147" s="46"/>
      <c r="D147" s="50"/>
      <c r="E147" s="48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5.75" customHeight="1">
      <c r="A148" s="44"/>
      <c r="B148" s="44"/>
      <c r="C148" s="46"/>
      <c r="D148" s="50"/>
      <c r="E148" s="48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5.75" customHeight="1">
      <c r="A149" s="44"/>
      <c r="B149" s="44"/>
      <c r="C149" s="46"/>
      <c r="D149" s="50"/>
      <c r="E149" s="48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5.75" customHeight="1">
      <c r="A150" s="44"/>
      <c r="B150" s="44"/>
      <c r="C150" s="46"/>
      <c r="D150" s="50"/>
      <c r="E150" s="48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5.75" customHeight="1">
      <c r="A151" s="44"/>
      <c r="B151" s="44"/>
      <c r="C151" s="46"/>
      <c r="D151" s="50"/>
      <c r="E151" s="48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5.75" customHeight="1">
      <c r="A152" s="44"/>
      <c r="B152" s="44"/>
      <c r="C152" s="46"/>
      <c r="D152" s="50"/>
      <c r="E152" s="48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5.75" customHeight="1">
      <c r="A153" s="44"/>
      <c r="B153" s="44"/>
      <c r="C153" s="46"/>
      <c r="D153" s="50"/>
      <c r="E153" s="48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5.75" customHeight="1">
      <c r="A154" s="44"/>
      <c r="B154" s="44"/>
      <c r="C154" s="46"/>
      <c r="D154" s="50"/>
      <c r="E154" s="48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5.75" customHeight="1">
      <c r="A155" s="44"/>
      <c r="B155" s="44"/>
      <c r="C155" s="46"/>
      <c r="D155" s="50"/>
      <c r="E155" s="48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5.75" customHeight="1">
      <c r="A156" s="44"/>
      <c r="B156" s="44"/>
      <c r="C156" s="46"/>
      <c r="D156" s="50"/>
      <c r="E156" s="48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5.75" customHeight="1">
      <c r="A157" s="44"/>
      <c r="B157" s="44"/>
      <c r="C157" s="46"/>
      <c r="D157" s="50"/>
      <c r="E157" s="48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5.75" customHeight="1">
      <c r="A158" s="44"/>
      <c r="B158" s="44"/>
      <c r="C158" s="46"/>
      <c r="D158" s="50"/>
      <c r="E158" s="48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5.75" customHeight="1">
      <c r="A159" s="44"/>
      <c r="B159" s="44"/>
      <c r="C159" s="46"/>
      <c r="D159" s="50"/>
      <c r="E159" s="48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5.75" customHeight="1">
      <c r="A160" s="44"/>
      <c r="B160" s="44"/>
      <c r="C160" s="46"/>
      <c r="D160" s="50"/>
      <c r="E160" s="48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5.75" customHeight="1">
      <c r="A161" s="44"/>
      <c r="B161" s="44"/>
      <c r="C161" s="46"/>
      <c r="D161" s="50"/>
      <c r="E161" s="48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5.75" customHeight="1">
      <c r="A162" s="44"/>
      <c r="B162" s="44"/>
      <c r="C162" s="46"/>
      <c r="D162" s="50"/>
      <c r="E162" s="48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5.75" customHeight="1">
      <c r="A163" s="44"/>
      <c r="B163" s="44"/>
      <c r="C163" s="46"/>
      <c r="D163" s="50"/>
      <c r="E163" s="48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5.75" customHeight="1">
      <c r="A164" s="44"/>
      <c r="B164" s="44"/>
      <c r="C164" s="46"/>
      <c r="D164" s="50"/>
      <c r="E164" s="48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5.75" customHeight="1">
      <c r="A165" s="44"/>
      <c r="B165" s="44"/>
      <c r="C165" s="46"/>
      <c r="D165" s="50"/>
      <c r="E165" s="48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5.75" customHeight="1">
      <c r="A166" s="44"/>
      <c r="B166" s="44"/>
      <c r="C166" s="46"/>
      <c r="D166" s="50"/>
      <c r="E166" s="48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5.75" customHeight="1">
      <c r="A167" s="44"/>
      <c r="B167" s="44"/>
      <c r="C167" s="46"/>
      <c r="D167" s="50"/>
      <c r="E167" s="48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5.75" customHeight="1">
      <c r="A168" s="44"/>
      <c r="B168" s="44"/>
      <c r="C168" s="46"/>
      <c r="D168" s="50"/>
      <c r="E168" s="48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5.75" customHeight="1">
      <c r="A169" s="44"/>
      <c r="B169" s="44"/>
      <c r="C169" s="46"/>
      <c r="D169" s="50"/>
      <c r="E169" s="48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5.75" customHeight="1">
      <c r="A170" s="44"/>
      <c r="B170" s="44"/>
      <c r="C170" s="46"/>
      <c r="D170" s="50"/>
      <c r="E170" s="48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5.75" customHeight="1">
      <c r="A171" s="44"/>
      <c r="B171" s="44"/>
      <c r="C171" s="46"/>
      <c r="D171" s="50"/>
      <c r="E171" s="48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5.75" customHeight="1">
      <c r="A172" s="44"/>
      <c r="B172" s="44"/>
      <c r="C172" s="46"/>
      <c r="D172" s="50"/>
      <c r="E172" s="48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5.75" customHeight="1">
      <c r="A173" s="44"/>
      <c r="B173" s="44"/>
      <c r="C173" s="46"/>
      <c r="D173" s="50"/>
      <c r="E173" s="48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5.75" customHeight="1">
      <c r="A174" s="44"/>
      <c r="B174" s="44"/>
      <c r="C174" s="46"/>
      <c r="D174" s="50"/>
      <c r="E174" s="48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5.75" customHeight="1">
      <c r="A175" s="44"/>
      <c r="B175" s="44"/>
      <c r="C175" s="46"/>
      <c r="D175" s="50"/>
      <c r="E175" s="48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5.75" customHeight="1">
      <c r="A176" s="44"/>
      <c r="B176" s="44"/>
      <c r="C176" s="46"/>
      <c r="D176" s="50"/>
      <c r="E176" s="48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5.75" customHeight="1">
      <c r="A177" s="44"/>
      <c r="B177" s="44"/>
      <c r="C177" s="46"/>
      <c r="D177" s="50"/>
      <c r="E177" s="48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5.75" customHeight="1">
      <c r="A178" s="44"/>
      <c r="B178" s="44"/>
      <c r="C178" s="46"/>
      <c r="D178" s="50"/>
      <c r="E178" s="48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5.75" customHeight="1">
      <c r="A179" s="44"/>
      <c r="B179" s="44"/>
      <c r="C179" s="46"/>
      <c r="D179" s="50"/>
      <c r="E179" s="48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5.75" customHeight="1">
      <c r="A180" s="44"/>
      <c r="B180" s="44"/>
      <c r="C180" s="46"/>
      <c r="D180" s="50"/>
      <c r="E180" s="48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5.75" customHeight="1">
      <c r="A181" s="44"/>
      <c r="B181" s="44"/>
      <c r="C181" s="46"/>
      <c r="D181" s="50"/>
      <c r="E181" s="48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5.75" customHeight="1">
      <c r="A182" s="44"/>
      <c r="B182" s="44"/>
      <c r="C182" s="46"/>
      <c r="D182" s="50"/>
      <c r="E182" s="48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5.75" customHeight="1">
      <c r="A183" s="44"/>
      <c r="B183" s="44"/>
      <c r="C183" s="46"/>
      <c r="D183" s="50"/>
      <c r="E183" s="48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5.75" customHeight="1">
      <c r="A184" s="44"/>
      <c r="B184" s="44"/>
      <c r="C184" s="46"/>
      <c r="D184" s="50"/>
      <c r="E184" s="48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5.75" customHeight="1">
      <c r="A185" s="44"/>
      <c r="B185" s="44"/>
      <c r="C185" s="46"/>
      <c r="D185" s="50"/>
      <c r="E185" s="48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5.75" customHeight="1">
      <c r="A186" s="44"/>
      <c r="B186" s="44"/>
      <c r="C186" s="46"/>
      <c r="D186" s="50"/>
      <c r="E186" s="48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5.75" customHeight="1">
      <c r="A187" s="44"/>
      <c r="B187" s="44"/>
      <c r="C187" s="46"/>
      <c r="D187" s="50"/>
      <c r="E187" s="48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5.75" customHeight="1">
      <c r="A188" s="44"/>
      <c r="B188" s="44"/>
      <c r="C188" s="46"/>
      <c r="D188" s="50"/>
      <c r="E188" s="48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5.75" customHeight="1">
      <c r="A189" s="44"/>
      <c r="B189" s="44"/>
      <c r="C189" s="46"/>
      <c r="D189" s="50"/>
      <c r="E189" s="48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5.75" customHeight="1">
      <c r="A190" s="44"/>
      <c r="B190" s="44"/>
      <c r="C190" s="46"/>
      <c r="D190" s="50"/>
      <c r="E190" s="48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5.75" customHeight="1">
      <c r="A191" s="44"/>
      <c r="B191" s="44"/>
      <c r="C191" s="46"/>
      <c r="D191" s="50"/>
      <c r="E191" s="48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5.75" customHeight="1">
      <c r="A192" s="44"/>
      <c r="B192" s="44"/>
      <c r="C192" s="46"/>
      <c r="D192" s="50"/>
      <c r="E192" s="48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5.75" customHeight="1">
      <c r="A193" s="44"/>
      <c r="B193" s="44"/>
      <c r="C193" s="46"/>
      <c r="D193" s="50"/>
      <c r="E193" s="48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5.75" customHeight="1">
      <c r="A194" s="44"/>
      <c r="B194" s="44"/>
      <c r="C194" s="46"/>
      <c r="D194" s="50"/>
      <c r="E194" s="48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5.75" customHeight="1">
      <c r="A195" s="44"/>
      <c r="B195" s="44"/>
      <c r="C195" s="46"/>
      <c r="D195" s="50"/>
      <c r="E195" s="48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5.75" customHeight="1">
      <c r="A196" s="44"/>
      <c r="B196" s="44"/>
      <c r="C196" s="46"/>
      <c r="D196" s="50"/>
      <c r="E196" s="48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5.75" customHeight="1">
      <c r="A197" s="44"/>
      <c r="B197" s="44"/>
      <c r="C197" s="46"/>
      <c r="D197" s="50"/>
      <c r="E197" s="48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5.75" customHeight="1">
      <c r="A198" s="44"/>
      <c r="B198" s="44"/>
      <c r="C198" s="46"/>
      <c r="D198" s="50"/>
      <c r="E198" s="48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5.75" customHeight="1">
      <c r="A199" s="44"/>
      <c r="B199" s="44"/>
      <c r="C199" s="46"/>
      <c r="D199" s="50"/>
      <c r="E199" s="48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5.75" customHeight="1">
      <c r="A200" s="44"/>
      <c r="B200" s="44"/>
      <c r="C200" s="46"/>
      <c r="D200" s="50"/>
      <c r="E200" s="48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5.75" customHeight="1">
      <c r="A201" s="44"/>
      <c r="B201" s="44"/>
      <c r="C201" s="46"/>
      <c r="D201" s="50"/>
      <c r="E201" s="48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5.75" customHeight="1">
      <c r="A202" s="44"/>
      <c r="B202" s="44"/>
      <c r="C202" s="46"/>
      <c r="D202" s="50"/>
      <c r="E202" s="48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5.75" customHeight="1">
      <c r="A203" s="44"/>
      <c r="B203" s="44"/>
      <c r="C203" s="46"/>
      <c r="D203" s="50"/>
      <c r="E203" s="48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5.75" customHeight="1">
      <c r="A204" s="44"/>
      <c r="B204" s="44"/>
      <c r="C204" s="46"/>
      <c r="D204" s="50"/>
      <c r="E204" s="48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5.75" customHeight="1">
      <c r="A205" s="44"/>
      <c r="B205" s="44"/>
      <c r="C205" s="46"/>
      <c r="D205" s="50"/>
      <c r="E205" s="48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5.75" customHeight="1">
      <c r="A206" s="44"/>
      <c r="B206" s="44"/>
      <c r="C206" s="46"/>
      <c r="D206" s="50"/>
      <c r="E206" s="48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5.75" customHeight="1">
      <c r="A207" s="44"/>
      <c r="B207" s="44"/>
      <c r="C207" s="46"/>
      <c r="D207" s="50"/>
      <c r="E207" s="48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5.75" customHeight="1">
      <c r="A208" s="44"/>
      <c r="B208" s="44"/>
      <c r="C208" s="46"/>
      <c r="D208" s="50"/>
      <c r="E208" s="48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5.75" customHeight="1">
      <c r="A209" s="44"/>
      <c r="B209" s="44"/>
      <c r="C209" s="46"/>
      <c r="D209" s="50"/>
      <c r="E209" s="48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5.75" customHeight="1">
      <c r="A210" s="44"/>
      <c r="B210" s="44"/>
      <c r="C210" s="46"/>
      <c r="D210" s="50"/>
      <c r="E210" s="48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5.75" customHeight="1">
      <c r="A211" s="44"/>
      <c r="B211" s="44"/>
      <c r="C211" s="46"/>
      <c r="D211" s="50"/>
      <c r="E211" s="48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5.75" customHeight="1">
      <c r="A212" s="44"/>
      <c r="B212" s="44"/>
      <c r="C212" s="46"/>
      <c r="D212" s="50"/>
      <c r="E212" s="48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5.75" customHeight="1">
      <c r="A213" s="44"/>
      <c r="B213" s="44"/>
      <c r="C213" s="46"/>
      <c r="D213" s="50"/>
      <c r="E213" s="48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5.75" customHeight="1">
      <c r="A214" s="44"/>
      <c r="B214" s="44"/>
      <c r="C214" s="46"/>
      <c r="D214" s="50"/>
      <c r="E214" s="48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5.75" customHeight="1">
      <c r="A215" s="44"/>
      <c r="B215" s="44"/>
      <c r="C215" s="46"/>
      <c r="D215" s="50"/>
      <c r="E215" s="48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5.75" customHeight="1">
      <c r="A216" s="44"/>
      <c r="B216" s="44"/>
      <c r="C216" s="46"/>
      <c r="D216" s="50"/>
      <c r="E216" s="48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5.75" customHeight="1">
      <c r="A217" s="44"/>
      <c r="B217" s="44"/>
      <c r="C217" s="46"/>
      <c r="D217" s="50"/>
      <c r="E217" s="48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5.75" customHeight="1">
      <c r="A218" s="44"/>
      <c r="B218" s="44"/>
      <c r="C218" s="46"/>
      <c r="D218" s="50"/>
      <c r="E218" s="48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5.75" customHeight="1">
      <c r="A219" s="44"/>
      <c r="B219" s="44"/>
      <c r="C219" s="46"/>
      <c r="D219" s="50"/>
      <c r="E219" s="48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5.75" customHeight="1">
      <c r="A220" s="44"/>
      <c r="B220" s="44"/>
      <c r="C220" s="46"/>
      <c r="D220" s="50"/>
      <c r="E220" s="48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5.75" customHeight="1">
      <c r="A221" s="44"/>
      <c r="B221" s="44"/>
      <c r="C221" s="46"/>
      <c r="D221" s="50"/>
      <c r="E221" s="48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5.75" customHeight="1">
      <c r="A222" s="44"/>
      <c r="B222" s="44"/>
      <c r="C222" s="46"/>
      <c r="D222" s="50"/>
      <c r="E222" s="48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5.75" customHeight="1">
      <c r="A223" s="44"/>
      <c r="B223" s="44"/>
      <c r="C223" s="46"/>
      <c r="D223" s="50"/>
      <c r="E223" s="48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5.75" customHeight="1">
      <c r="A224" s="44"/>
      <c r="B224" s="44"/>
      <c r="C224" s="46"/>
      <c r="D224" s="50"/>
      <c r="E224" s="48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5.75" customHeight="1">
      <c r="A225" s="44"/>
      <c r="B225" s="44"/>
      <c r="C225" s="46"/>
      <c r="D225" s="50"/>
      <c r="E225" s="48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5.75" customHeight="1">
      <c r="A226" s="44"/>
      <c r="B226" s="44"/>
      <c r="C226" s="46"/>
      <c r="D226" s="50"/>
      <c r="E226" s="48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5.75" customHeight="1">
      <c r="A227" s="44"/>
      <c r="B227" s="44"/>
      <c r="C227" s="46"/>
      <c r="D227" s="50"/>
      <c r="E227" s="48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5.75" customHeight="1">
      <c r="A228" s="44"/>
      <c r="B228" s="44"/>
      <c r="C228" s="46"/>
      <c r="D228" s="50"/>
      <c r="E228" s="48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5.75" customHeight="1">
      <c r="A229" s="44"/>
      <c r="B229" s="44"/>
      <c r="C229" s="46"/>
      <c r="D229" s="50"/>
      <c r="E229" s="48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5.75" customHeight="1"/>
    <row r="231" spans="1:26" ht="15.75" customHeight="1"/>
    <row r="232" spans="1:26" ht="15.75" customHeight="1"/>
    <row r="233" spans="1:26" ht="15.75" customHeight="1"/>
    <row r="234" spans="1:26" ht="15.75" customHeight="1"/>
    <row r="235" spans="1:26" ht="15.75" customHeight="1"/>
    <row r="236" spans="1:26" ht="15.75" customHeight="1"/>
    <row r="237" spans="1:26" ht="15.75" customHeight="1"/>
    <row r="238" spans="1:26" ht="15.75" customHeight="1"/>
    <row r="239" spans="1:26" ht="15.75" customHeight="1"/>
    <row r="240" spans="1:26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G2" r:id="rId1" xr:uid="{00000000-0004-0000-0100-000000000000}"/>
    <hyperlink ref="G3" r:id="rId2" xr:uid="{00000000-0004-0000-0100-000001000000}"/>
    <hyperlink ref="G4" r:id="rId3" xr:uid="{00000000-0004-0000-0100-000002000000}"/>
    <hyperlink ref="G5" r:id="rId4" xr:uid="{00000000-0004-0000-0100-000003000000}"/>
    <hyperlink ref="G6" r:id="rId5" xr:uid="{00000000-0004-0000-0100-000004000000}"/>
    <hyperlink ref="G7" r:id="rId6" xr:uid="{00000000-0004-0000-0100-000005000000}"/>
    <hyperlink ref="G8" r:id="rId7" xr:uid="{00000000-0004-0000-0100-000006000000}"/>
    <hyperlink ref="G9" r:id="rId8" xr:uid="{00000000-0004-0000-0100-000007000000}"/>
    <hyperlink ref="G11" r:id="rId9" xr:uid="{00000000-0004-0000-0100-000008000000}"/>
    <hyperlink ref="G12" r:id="rId10" xr:uid="{00000000-0004-0000-0100-000009000000}"/>
    <hyperlink ref="G13" r:id="rId11" xr:uid="{00000000-0004-0000-0100-00000A000000}"/>
    <hyperlink ref="G14" r:id="rId12" xr:uid="{00000000-0004-0000-0100-00000B000000}"/>
    <hyperlink ref="G15" r:id="rId13" xr:uid="{00000000-0004-0000-0100-00000C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C1000"/>
  <sheetViews>
    <sheetView workbookViewId="0"/>
  </sheetViews>
  <sheetFormatPr defaultColWidth="12.5703125" defaultRowHeight="15" customHeight="1"/>
  <cols>
    <col min="1" max="1" width="139.7109375" customWidth="1"/>
    <col min="2" max="6" width="12.5703125" customWidth="1"/>
  </cols>
  <sheetData>
    <row r="1" spans="1:3" ht="15.75" customHeight="1">
      <c r="A1" s="15" t="s">
        <v>304</v>
      </c>
    </row>
    <row r="2" spans="1:3" ht="15.75" customHeight="1">
      <c r="A2" s="15" t="s">
        <v>305</v>
      </c>
    </row>
    <row r="3" spans="1:3" ht="15.75" customHeight="1">
      <c r="A3" s="15" t="s">
        <v>306</v>
      </c>
      <c r="C3" s="54"/>
    </row>
    <row r="4" spans="1:3" ht="15.75" customHeight="1">
      <c r="A4" s="15" t="s">
        <v>307</v>
      </c>
      <c r="C4" s="54"/>
    </row>
    <row r="5" spans="1:3" ht="15.75" customHeight="1">
      <c r="C5" s="55"/>
    </row>
    <row r="6" spans="1:3" ht="15.75" customHeight="1">
      <c r="A6" s="13"/>
      <c r="C6" s="55"/>
    </row>
    <row r="7" spans="1:3" ht="15.75" customHeight="1">
      <c r="A7" s="13" t="s">
        <v>308</v>
      </c>
      <c r="C7" s="55"/>
    </row>
    <row r="8" spans="1:3" ht="15.75" customHeight="1">
      <c r="A8" s="3" t="s">
        <v>309</v>
      </c>
      <c r="C8" s="55"/>
    </row>
    <row r="9" spans="1:3" ht="15.75" customHeight="1">
      <c r="A9" s="3" t="s">
        <v>310</v>
      </c>
      <c r="C9" s="55"/>
    </row>
    <row r="10" spans="1:3" ht="15.75" customHeight="1">
      <c r="C10" s="55"/>
    </row>
    <row r="11" spans="1:3" ht="15.75" customHeight="1">
      <c r="A11" s="3"/>
      <c r="C11" s="54"/>
    </row>
    <row r="12" spans="1:3" ht="15.75" customHeight="1">
      <c r="A12" s="3" t="s">
        <v>311</v>
      </c>
    </row>
    <row r="13" spans="1:3" ht="15.75" customHeight="1">
      <c r="A13" s="3" t="s">
        <v>312</v>
      </c>
    </row>
    <row r="14" spans="1:3" ht="15.75" customHeight="1">
      <c r="A14" s="3" t="s">
        <v>313</v>
      </c>
      <c r="C14" s="17"/>
    </row>
    <row r="15" spans="1:3" ht="15.75" customHeight="1">
      <c r="A15" s="3" t="s">
        <v>314</v>
      </c>
    </row>
    <row r="16" spans="1:3" ht="15.75" customHeight="1">
      <c r="A16" s="3" t="s">
        <v>315</v>
      </c>
    </row>
    <row r="17" spans="1:1" ht="15.75" customHeight="1">
      <c r="A17" s="3" t="s">
        <v>316</v>
      </c>
    </row>
    <row r="18" spans="1:1" ht="15.75" customHeight="1"/>
    <row r="19" spans="1:1" ht="15.75" customHeight="1">
      <c r="A19" s="3"/>
    </row>
    <row r="20" spans="1:1" ht="15.75" customHeight="1">
      <c r="A20" s="3" t="s">
        <v>317</v>
      </c>
    </row>
    <row r="21" spans="1:1" ht="15.75" customHeight="1">
      <c r="A21" s="3" t="s">
        <v>318</v>
      </c>
    </row>
    <row r="22" spans="1:1" ht="15.75" customHeight="1">
      <c r="A22" s="3" t="s">
        <v>319</v>
      </c>
    </row>
    <row r="23" spans="1:1" ht="15.75" customHeight="1">
      <c r="A23" s="3" t="s">
        <v>320</v>
      </c>
    </row>
    <row r="24" spans="1:1" ht="15.75" customHeight="1">
      <c r="A24" s="3"/>
    </row>
    <row r="25" spans="1:1" ht="15.75" customHeight="1">
      <c r="A25" s="3" t="s">
        <v>321</v>
      </c>
    </row>
    <row r="26" spans="1:1" ht="15.75" customHeight="1"/>
    <row r="27" spans="1:1" ht="15.75" customHeight="1">
      <c r="A27" s="3" t="s">
        <v>322</v>
      </c>
    </row>
    <row r="28" spans="1:1" ht="15.75" customHeight="1">
      <c r="A28" s="3" t="s">
        <v>323</v>
      </c>
    </row>
    <row r="29" spans="1:1" ht="15.75" customHeight="1">
      <c r="A29" s="3" t="s">
        <v>324</v>
      </c>
    </row>
    <row r="30" spans="1:1" ht="15.75" customHeight="1">
      <c r="A30" s="3" t="s">
        <v>325</v>
      </c>
    </row>
    <row r="31" spans="1:1" ht="15.75" customHeight="1">
      <c r="A31" s="3" t="s">
        <v>326</v>
      </c>
    </row>
    <row r="32" spans="1: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hyperlinks>
    <hyperlink ref="A1" r:id="rId1" xr:uid="{00000000-0004-0000-0200-000000000000}"/>
    <hyperlink ref="A2" r:id="rId2" xr:uid="{00000000-0004-0000-0200-000001000000}"/>
    <hyperlink ref="A3" r:id="rId3" xr:uid="{00000000-0004-0000-0200-000002000000}"/>
    <hyperlink ref="A4" r:id="rId4" location=":~:text=Legend%20700&amp;text=The%20trans%20is%20currently%20offered,1%20or%200.69%3A%201%20overdrive." xr:uid="{00000000-0004-0000-0200-000003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1000"/>
  <sheetViews>
    <sheetView workbookViewId="0"/>
  </sheetViews>
  <sheetFormatPr defaultColWidth="12.5703125" defaultRowHeight="15" customHeight="1"/>
  <cols>
    <col min="1" max="1" width="7.140625" customWidth="1"/>
    <col min="2" max="2" width="20.28515625" customWidth="1"/>
    <col min="3" max="4" width="12.5703125" customWidth="1"/>
    <col min="5" max="5" width="20" customWidth="1"/>
    <col min="6" max="6" width="17.7109375" customWidth="1"/>
  </cols>
  <sheetData>
    <row r="1" spans="1:8" ht="15.75" customHeight="1">
      <c r="A1" s="3"/>
      <c r="B1" s="14" t="s">
        <v>327</v>
      </c>
      <c r="C1" s="56">
        <v>25.85</v>
      </c>
      <c r="E1" s="36" t="s">
        <v>328</v>
      </c>
      <c r="F1" s="57" t="s">
        <v>329</v>
      </c>
      <c r="G1" s="3"/>
      <c r="H1" s="3"/>
    </row>
    <row r="2" spans="1:8" ht="15.75" customHeight="1">
      <c r="A2" s="3"/>
      <c r="B2" s="3" t="s">
        <v>330</v>
      </c>
      <c r="C2" s="56">
        <f>C1/2</f>
        <v>12.925000000000001</v>
      </c>
      <c r="D2" s="3"/>
      <c r="E2" s="3"/>
      <c r="F2" s="3"/>
      <c r="G2" s="3"/>
      <c r="H2" s="3"/>
    </row>
    <row r="3" spans="1:8" ht="15.75" customHeight="1">
      <c r="A3" s="3"/>
      <c r="B3" s="14" t="s">
        <v>331</v>
      </c>
      <c r="C3" s="58">
        <v>3.06</v>
      </c>
      <c r="D3" s="3"/>
      <c r="E3" s="3"/>
      <c r="F3" s="3"/>
      <c r="G3" s="3"/>
      <c r="H3" s="3"/>
    </row>
    <row r="4" spans="1:8" ht="15.75" customHeight="1">
      <c r="C4" s="3"/>
      <c r="D4" s="3"/>
      <c r="E4" s="3"/>
      <c r="F4" s="3"/>
      <c r="G4" s="3"/>
      <c r="H4" s="3"/>
    </row>
    <row r="5" spans="1:8" ht="15.75" customHeight="1">
      <c r="C5" s="3" t="s">
        <v>332</v>
      </c>
      <c r="D5" s="3" t="s">
        <v>333</v>
      </c>
      <c r="E5" s="3" t="s">
        <v>334</v>
      </c>
      <c r="F5" s="3" t="s">
        <v>335</v>
      </c>
      <c r="G5" s="3" t="s">
        <v>336</v>
      </c>
      <c r="H5" s="3" t="s">
        <v>337</v>
      </c>
    </row>
    <row r="6" spans="1:8" ht="15.75" customHeight="1">
      <c r="A6" s="3"/>
      <c r="B6" s="14" t="s">
        <v>338</v>
      </c>
      <c r="C6" s="54">
        <v>5.14</v>
      </c>
      <c r="D6" s="54">
        <v>2.83</v>
      </c>
      <c r="E6" s="54">
        <v>1.79</v>
      </c>
      <c r="F6" s="54">
        <v>1.26</v>
      </c>
      <c r="G6" s="54">
        <v>1</v>
      </c>
      <c r="H6" s="54">
        <v>0.83</v>
      </c>
    </row>
    <row r="7" spans="1:8" ht="15.75" customHeight="1">
      <c r="A7" s="59"/>
      <c r="B7" s="60" t="s">
        <v>339</v>
      </c>
      <c r="C7" s="61"/>
      <c r="D7" s="62">
        <f t="shared" ref="D7:H7" si="0">1-((D6/C6))</f>
        <v>0.44941634241245132</v>
      </c>
      <c r="E7" s="62">
        <f t="shared" si="0"/>
        <v>0.36749116607773857</v>
      </c>
      <c r="F7" s="62">
        <f t="shared" si="0"/>
        <v>0.2960893854748603</v>
      </c>
      <c r="G7" s="62">
        <f t="shared" si="0"/>
        <v>0.20634920634920639</v>
      </c>
      <c r="H7" s="62">
        <f t="shared" si="0"/>
        <v>0.17000000000000004</v>
      </c>
    </row>
    <row r="8" spans="1:8" ht="15.75" customHeight="1">
      <c r="A8" s="77" t="s">
        <v>340</v>
      </c>
      <c r="B8" s="3">
        <v>2000</v>
      </c>
      <c r="C8" s="61">
        <f t="shared" ref="C8:C16" si="1">(0.00595)*(B8*$C$2)/($C$6*$C$3)</f>
        <v>9.7789667099005637</v>
      </c>
      <c r="D8" s="63">
        <f t="shared" ref="D8:D16" si="2">(0.00595)*(B8*$C$2)/($D$6*$C$3)</f>
        <v>17.761091480172752</v>
      </c>
      <c r="E8" s="64">
        <f t="shared" ref="E8:E16" si="3">(0.00595)*(B8*$C$2)/($E$6*$C$3)</f>
        <v>28.080384854127871</v>
      </c>
      <c r="F8" s="65">
        <f t="shared" ref="F8:F16" si="4">(0.00595)*(B8*$C$2)/($F$6*$C$3)</f>
        <v>39.891975308641975</v>
      </c>
      <c r="G8" s="65">
        <f t="shared" ref="G8:G16" si="5">(0.00595)*(B8*$C$2)/($G$6*$C$3)</f>
        <v>50.263888888888893</v>
      </c>
      <c r="H8" s="65">
        <f t="shared" ref="H8:H16" si="6">(0.00595)*(B8*$C$2)/($H$6*$C$3)</f>
        <v>60.558902275769746</v>
      </c>
    </row>
    <row r="9" spans="1:8" ht="15.75" customHeight="1">
      <c r="A9" s="78"/>
      <c r="B9" s="3">
        <v>2500</v>
      </c>
      <c r="C9" s="61">
        <f t="shared" si="1"/>
        <v>12.223708387375703</v>
      </c>
      <c r="D9" s="63">
        <f t="shared" si="2"/>
        <v>22.20136435021594</v>
      </c>
      <c r="E9" s="66">
        <f t="shared" si="3"/>
        <v>35.100481067659835</v>
      </c>
      <c r="F9" s="65">
        <f t="shared" si="4"/>
        <v>49.864969135802468</v>
      </c>
      <c r="G9" s="65">
        <f t="shared" si="5"/>
        <v>62.829861111111114</v>
      </c>
      <c r="H9" s="65">
        <f t="shared" si="6"/>
        <v>75.698627844712178</v>
      </c>
    </row>
    <row r="10" spans="1:8" ht="15.75" customHeight="1">
      <c r="A10" s="78"/>
      <c r="B10" s="3">
        <v>3000</v>
      </c>
      <c r="C10" s="61">
        <f t="shared" si="1"/>
        <v>14.668450064850845</v>
      </c>
      <c r="D10" s="63">
        <f t="shared" si="2"/>
        <v>26.641637220259128</v>
      </c>
      <c r="E10" s="67">
        <f t="shared" si="3"/>
        <v>42.120577281191807</v>
      </c>
      <c r="F10" s="65">
        <f t="shared" si="4"/>
        <v>59.837962962962969</v>
      </c>
      <c r="G10" s="65">
        <f t="shared" si="5"/>
        <v>75.395833333333329</v>
      </c>
      <c r="H10" s="65">
        <f t="shared" si="6"/>
        <v>90.838353413654616</v>
      </c>
    </row>
    <row r="11" spans="1:8" ht="15.75" customHeight="1">
      <c r="A11" s="78"/>
      <c r="B11" s="3">
        <v>3500</v>
      </c>
      <c r="C11" s="61">
        <f t="shared" si="1"/>
        <v>17.113191742325988</v>
      </c>
      <c r="D11" s="68">
        <f t="shared" si="2"/>
        <v>31.081910090302319</v>
      </c>
      <c r="E11" s="67">
        <f t="shared" si="3"/>
        <v>49.140673494723778</v>
      </c>
      <c r="F11" s="69">
        <f t="shared" si="4"/>
        <v>69.81095679012347</v>
      </c>
      <c r="G11" s="70">
        <f t="shared" si="5"/>
        <v>87.961805555555571</v>
      </c>
      <c r="H11" s="70">
        <f t="shared" si="6"/>
        <v>105.97807898259707</v>
      </c>
    </row>
    <row r="12" spans="1:8" ht="15.75" customHeight="1">
      <c r="A12" s="78"/>
      <c r="B12" s="3">
        <v>4000</v>
      </c>
      <c r="C12" s="61">
        <f t="shared" si="1"/>
        <v>19.557933419801127</v>
      </c>
      <c r="D12" s="68">
        <f t="shared" si="2"/>
        <v>35.522182960345503</v>
      </c>
      <c r="E12" s="67">
        <f t="shared" si="3"/>
        <v>56.160769708255742</v>
      </c>
      <c r="F12" s="69">
        <f t="shared" si="4"/>
        <v>79.783950617283949</v>
      </c>
      <c r="G12" s="69">
        <f t="shared" si="5"/>
        <v>100.52777777777779</v>
      </c>
      <c r="H12" s="70">
        <f t="shared" si="6"/>
        <v>121.11780455153949</v>
      </c>
    </row>
    <row r="13" spans="1:8" ht="15.75" customHeight="1">
      <c r="A13" s="78"/>
      <c r="B13" s="3">
        <v>4500</v>
      </c>
      <c r="C13" s="61">
        <f t="shared" si="1"/>
        <v>22.002675097276267</v>
      </c>
      <c r="D13" s="68">
        <f t="shared" si="2"/>
        <v>39.962455830388691</v>
      </c>
      <c r="E13" s="67">
        <f t="shared" si="3"/>
        <v>63.180865921787714</v>
      </c>
      <c r="F13" s="69">
        <f t="shared" si="4"/>
        <v>89.756944444444457</v>
      </c>
      <c r="G13" s="69">
        <f t="shared" si="5"/>
        <v>113.09375000000001</v>
      </c>
      <c r="H13" s="69">
        <f t="shared" si="6"/>
        <v>136.25753012048193</v>
      </c>
    </row>
    <row r="14" spans="1:8" ht="15.75" customHeight="1">
      <c r="A14" s="78"/>
      <c r="B14" s="3">
        <v>5000</v>
      </c>
      <c r="C14" s="61">
        <f t="shared" si="1"/>
        <v>24.447416774751407</v>
      </c>
      <c r="D14" s="68">
        <f t="shared" si="2"/>
        <v>44.402728700431879</v>
      </c>
      <c r="E14" s="67">
        <f t="shared" si="3"/>
        <v>70.200962135319671</v>
      </c>
      <c r="F14" s="69">
        <f t="shared" si="4"/>
        <v>99.729938271604937</v>
      </c>
      <c r="G14" s="69">
        <f t="shared" si="5"/>
        <v>125.65972222222223</v>
      </c>
      <c r="H14" s="69">
        <f t="shared" si="6"/>
        <v>151.39725568942436</v>
      </c>
    </row>
    <row r="15" spans="1:8" ht="15.75" customHeight="1">
      <c r="A15" s="78"/>
      <c r="B15" s="3">
        <v>5500</v>
      </c>
      <c r="C15" s="61">
        <f t="shared" si="1"/>
        <v>26.89215845222655</v>
      </c>
      <c r="D15" s="68">
        <f t="shared" si="2"/>
        <v>48.843001570475067</v>
      </c>
      <c r="E15" s="67">
        <f t="shared" si="3"/>
        <v>77.221058348851642</v>
      </c>
      <c r="F15" s="69">
        <f t="shared" si="4"/>
        <v>109.70293209876544</v>
      </c>
      <c r="G15" s="69">
        <f t="shared" si="5"/>
        <v>138.22569444444446</v>
      </c>
      <c r="H15" s="69">
        <f t="shared" si="6"/>
        <v>166.53698125836681</v>
      </c>
    </row>
    <row r="16" spans="1:8" ht="15.75" customHeight="1">
      <c r="A16" s="78"/>
      <c r="B16" s="3">
        <v>6000</v>
      </c>
      <c r="C16" s="61">
        <f t="shared" si="1"/>
        <v>29.336900129701689</v>
      </c>
      <c r="D16" s="63">
        <f t="shared" si="2"/>
        <v>53.283274440518255</v>
      </c>
      <c r="E16" s="64">
        <f t="shared" si="3"/>
        <v>84.241154562383613</v>
      </c>
      <c r="F16" s="65">
        <f t="shared" si="4"/>
        <v>119.67592592592594</v>
      </c>
      <c r="G16" s="65">
        <f t="shared" si="5"/>
        <v>150.79166666666666</v>
      </c>
      <c r="H16" s="65">
        <f t="shared" si="6"/>
        <v>181.67670682730923</v>
      </c>
    </row>
    <row r="17" spans="2:4" ht="15.75" customHeight="1"/>
    <row r="18" spans="2:4" ht="15.75" customHeight="1"/>
    <row r="19" spans="2:4" ht="15.75" customHeight="1">
      <c r="B19" s="3" t="s">
        <v>341</v>
      </c>
      <c r="C19" s="71" t="s">
        <v>332</v>
      </c>
      <c r="D19" s="61">
        <f>C15</f>
        <v>26.89215845222655</v>
      </c>
    </row>
    <row r="20" spans="2:4" ht="15.75" customHeight="1">
      <c r="C20" s="3" t="s">
        <v>333</v>
      </c>
      <c r="D20" s="65">
        <f>D15</f>
        <v>48.843001570475067</v>
      </c>
    </row>
    <row r="21" spans="2:4" ht="15.75" customHeight="1">
      <c r="C21" s="3" t="s">
        <v>334</v>
      </c>
      <c r="D21" s="65">
        <f>E15</f>
        <v>77.221058348851642</v>
      </c>
    </row>
    <row r="22" spans="2:4" ht="15.75" customHeight="1">
      <c r="C22" s="3" t="s">
        <v>335</v>
      </c>
      <c r="D22" s="65">
        <f>F15</f>
        <v>109.70293209876544</v>
      </c>
    </row>
    <row r="23" spans="2:4" ht="15.75" customHeight="1">
      <c r="C23" s="3" t="s">
        <v>336</v>
      </c>
      <c r="D23" s="65">
        <f>G15</f>
        <v>138.22569444444446</v>
      </c>
    </row>
    <row r="24" spans="2:4" ht="15.75" customHeight="1">
      <c r="C24" s="3" t="s">
        <v>337</v>
      </c>
      <c r="D24" s="65">
        <f>H15</f>
        <v>166.53698125836681</v>
      </c>
    </row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8:A1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H1000"/>
  <sheetViews>
    <sheetView workbookViewId="0"/>
  </sheetViews>
  <sheetFormatPr defaultColWidth="12.5703125" defaultRowHeight="15" customHeight="1"/>
  <cols>
    <col min="1" max="1" width="7" customWidth="1"/>
    <col min="2" max="2" width="20.42578125" customWidth="1"/>
    <col min="3" max="4" width="12.5703125" customWidth="1"/>
    <col min="5" max="5" width="28" customWidth="1"/>
    <col min="6" max="6" width="17.85546875" customWidth="1"/>
  </cols>
  <sheetData>
    <row r="1" spans="1:8" ht="15.75" customHeight="1">
      <c r="A1" s="3"/>
      <c r="B1" s="14" t="s">
        <v>327</v>
      </c>
      <c r="C1" s="56">
        <v>25.85</v>
      </c>
      <c r="E1" s="36" t="s">
        <v>328</v>
      </c>
      <c r="F1" s="57" t="s">
        <v>329</v>
      </c>
      <c r="G1" s="3"/>
      <c r="H1" s="3"/>
    </row>
    <row r="2" spans="1:8" ht="15.75" customHeight="1">
      <c r="A2" s="3"/>
      <c r="B2" s="3" t="s">
        <v>330</v>
      </c>
      <c r="C2" s="56">
        <f>C1/2</f>
        <v>12.925000000000001</v>
      </c>
      <c r="D2" s="3"/>
      <c r="E2" s="3"/>
      <c r="F2" s="3"/>
      <c r="G2" s="3"/>
      <c r="H2" s="3"/>
    </row>
    <row r="3" spans="1:8" ht="15.75" customHeight="1">
      <c r="A3" s="3"/>
      <c r="B3" s="14" t="s">
        <v>331</v>
      </c>
      <c r="C3" s="58">
        <v>3.27</v>
      </c>
      <c r="D3" s="3"/>
      <c r="E3" s="3"/>
      <c r="F3" s="3"/>
      <c r="G3" s="3"/>
      <c r="H3" s="3"/>
    </row>
    <row r="4" spans="1:8" ht="15.75" customHeight="1">
      <c r="C4" s="3"/>
      <c r="D4" s="3"/>
      <c r="E4" s="3"/>
      <c r="F4" s="3"/>
      <c r="G4" s="3"/>
      <c r="H4" s="3"/>
    </row>
    <row r="5" spans="1:8" ht="15.75" customHeight="1">
      <c r="C5" s="3" t="s">
        <v>332</v>
      </c>
      <c r="D5" s="3" t="s">
        <v>333</v>
      </c>
      <c r="E5" s="3" t="s">
        <v>334</v>
      </c>
      <c r="F5" s="3" t="s">
        <v>335</v>
      </c>
      <c r="G5" s="3" t="s">
        <v>336</v>
      </c>
      <c r="H5" s="3" t="s">
        <v>337</v>
      </c>
    </row>
    <row r="6" spans="1:8" ht="15.75" customHeight="1">
      <c r="A6" s="3"/>
      <c r="B6" s="14" t="s">
        <v>338</v>
      </c>
      <c r="C6" s="54">
        <v>5.14</v>
      </c>
      <c r="D6" s="54">
        <v>2.83</v>
      </c>
      <c r="E6" s="54">
        <v>1.79</v>
      </c>
      <c r="F6" s="54">
        <v>1.26</v>
      </c>
      <c r="G6" s="54">
        <v>1</v>
      </c>
      <c r="H6" s="54">
        <v>0.83</v>
      </c>
    </row>
    <row r="7" spans="1:8" ht="15.75" customHeight="1">
      <c r="A7" s="59"/>
      <c r="B7" s="60" t="s">
        <v>339</v>
      </c>
      <c r="C7" s="61"/>
      <c r="D7" s="62">
        <f t="shared" ref="D7:H7" si="0">1-((D6/C6))</f>
        <v>0.44941634241245132</v>
      </c>
      <c r="E7" s="62">
        <f t="shared" si="0"/>
        <v>0.36749116607773857</v>
      </c>
      <c r="F7" s="62">
        <f t="shared" si="0"/>
        <v>0.2960893854748603</v>
      </c>
      <c r="G7" s="62">
        <f t="shared" si="0"/>
        <v>0.20634920634920639</v>
      </c>
      <c r="H7" s="62">
        <f t="shared" si="0"/>
        <v>0.17000000000000004</v>
      </c>
    </row>
    <row r="8" spans="1:8" ht="15.75" customHeight="1">
      <c r="A8" s="77" t="s">
        <v>340</v>
      </c>
      <c r="B8" s="3">
        <v>2000</v>
      </c>
      <c r="C8" s="61">
        <f t="shared" ref="C8:C16" si="1">(0.00595)*(B8*$C$2)/($C$6*$C$3)</f>
        <v>9.1509596734849303</v>
      </c>
      <c r="D8" s="63">
        <f t="shared" ref="D8:D16" si="2">(0.00595)*(B8*$C$2)/($D$6*$C$3)</f>
        <v>16.620470926400188</v>
      </c>
      <c r="E8" s="64">
        <f t="shared" ref="E8:E16" si="3">(0.00595)*(B8*$C$2)/($E$6*$C$3)</f>
        <v>26.277057386431586</v>
      </c>
      <c r="F8" s="65">
        <f t="shared" ref="F8:F16" si="4">(0.00595)*(B8*$C$2)/($F$6*$C$3)</f>
        <v>37.330105334692497</v>
      </c>
      <c r="G8" s="65">
        <f t="shared" ref="G8:G16" si="5">(0.00595)*(B8*$C$2)/($G$6*$C$3)</f>
        <v>47.035932721712541</v>
      </c>
      <c r="H8" s="65">
        <f t="shared" ref="H8:H16" si="6">(0.00595)*(B8*$C$2)/($H$6*$C$3)</f>
        <v>56.669798459894629</v>
      </c>
    </row>
    <row r="9" spans="1:8" ht="15.75" customHeight="1">
      <c r="A9" s="78"/>
      <c r="B9" s="3">
        <v>2500</v>
      </c>
      <c r="C9" s="61">
        <f t="shared" si="1"/>
        <v>11.438699591856162</v>
      </c>
      <c r="D9" s="63">
        <f t="shared" si="2"/>
        <v>20.775588658000235</v>
      </c>
      <c r="E9" s="66">
        <f t="shared" si="3"/>
        <v>32.846321733039481</v>
      </c>
      <c r="F9" s="65">
        <f t="shared" si="4"/>
        <v>46.66263166836562</v>
      </c>
      <c r="G9" s="65">
        <f t="shared" si="5"/>
        <v>58.794915902140673</v>
      </c>
      <c r="H9" s="65">
        <f t="shared" si="6"/>
        <v>70.837248074868285</v>
      </c>
    </row>
    <row r="10" spans="1:8" ht="15.75" customHeight="1">
      <c r="A10" s="78"/>
      <c r="B10" s="3">
        <v>3000</v>
      </c>
      <c r="C10" s="61">
        <f t="shared" si="1"/>
        <v>13.726439510227394</v>
      </c>
      <c r="D10" s="63">
        <f t="shared" si="2"/>
        <v>24.930706389600282</v>
      </c>
      <c r="E10" s="67">
        <f t="shared" si="3"/>
        <v>39.415586079647383</v>
      </c>
      <c r="F10" s="65">
        <f t="shared" si="4"/>
        <v>55.995158002038742</v>
      </c>
      <c r="G10" s="65">
        <f t="shared" si="5"/>
        <v>70.553899082568805</v>
      </c>
      <c r="H10" s="65">
        <f t="shared" si="6"/>
        <v>85.004697689841947</v>
      </c>
    </row>
    <row r="11" spans="1:8" ht="15.75" customHeight="1">
      <c r="A11" s="78"/>
      <c r="B11" s="3">
        <v>3500</v>
      </c>
      <c r="C11" s="61">
        <f t="shared" si="1"/>
        <v>16.014179428598627</v>
      </c>
      <c r="D11" s="68">
        <f t="shared" si="2"/>
        <v>29.085824121200332</v>
      </c>
      <c r="E11" s="67">
        <f t="shared" si="3"/>
        <v>45.984850426255278</v>
      </c>
      <c r="F11" s="69">
        <f t="shared" si="4"/>
        <v>65.327684335711879</v>
      </c>
      <c r="G11" s="70">
        <f t="shared" si="5"/>
        <v>82.312882262996951</v>
      </c>
      <c r="H11" s="70">
        <f t="shared" si="6"/>
        <v>99.17214730481561</v>
      </c>
    </row>
    <row r="12" spans="1:8" ht="15.75" customHeight="1">
      <c r="A12" s="78"/>
      <c r="B12" s="3">
        <v>4000</v>
      </c>
      <c r="C12" s="61">
        <f t="shared" si="1"/>
        <v>18.301919346969861</v>
      </c>
      <c r="D12" s="68">
        <f t="shared" si="2"/>
        <v>33.240941852800376</v>
      </c>
      <c r="E12" s="67">
        <f t="shared" si="3"/>
        <v>52.554114772863173</v>
      </c>
      <c r="F12" s="69">
        <f t="shared" si="4"/>
        <v>74.660210669384995</v>
      </c>
      <c r="G12" s="69">
        <f t="shared" si="5"/>
        <v>94.071865443425082</v>
      </c>
      <c r="H12" s="70">
        <f t="shared" si="6"/>
        <v>113.33959691978926</v>
      </c>
    </row>
    <row r="13" spans="1:8" ht="15.75" customHeight="1">
      <c r="A13" s="78"/>
      <c r="B13" s="3">
        <v>4500</v>
      </c>
      <c r="C13" s="61">
        <f t="shared" si="1"/>
        <v>20.589659265341094</v>
      </c>
      <c r="D13" s="68">
        <f t="shared" si="2"/>
        <v>37.396059584400426</v>
      </c>
      <c r="E13" s="67">
        <f t="shared" si="3"/>
        <v>59.123379119471075</v>
      </c>
      <c r="F13" s="69">
        <f t="shared" si="4"/>
        <v>83.992737003058124</v>
      </c>
      <c r="G13" s="69">
        <f t="shared" si="5"/>
        <v>105.83084862385323</v>
      </c>
      <c r="H13" s="69">
        <f t="shared" si="6"/>
        <v>127.50704653476294</v>
      </c>
    </row>
    <row r="14" spans="1:8" ht="15.75" customHeight="1">
      <c r="A14" s="78"/>
      <c r="B14" s="3">
        <v>5000</v>
      </c>
      <c r="C14" s="61">
        <f t="shared" si="1"/>
        <v>22.877399183712324</v>
      </c>
      <c r="D14" s="68">
        <f t="shared" si="2"/>
        <v>41.551177316000469</v>
      </c>
      <c r="E14" s="67">
        <f t="shared" si="3"/>
        <v>65.692643466078962</v>
      </c>
      <c r="F14" s="69">
        <f t="shared" si="4"/>
        <v>93.32526333673124</v>
      </c>
      <c r="G14" s="69">
        <f t="shared" si="5"/>
        <v>117.58983180428135</v>
      </c>
      <c r="H14" s="69">
        <f t="shared" si="6"/>
        <v>141.67449614973657</v>
      </c>
    </row>
    <row r="15" spans="1:8" ht="15.75" customHeight="1">
      <c r="A15" s="78"/>
      <c r="B15" s="3">
        <v>5500</v>
      </c>
      <c r="C15" s="61">
        <f t="shared" si="1"/>
        <v>25.165139102083558</v>
      </c>
      <c r="D15" s="68">
        <f t="shared" si="2"/>
        <v>45.70629504760052</v>
      </c>
      <c r="E15" s="67">
        <f t="shared" si="3"/>
        <v>72.261907812686871</v>
      </c>
      <c r="F15" s="69">
        <f t="shared" si="4"/>
        <v>102.65778967040437</v>
      </c>
      <c r="G15" s="69">
        <f t="shared" si="5"/>
        <v>129.34881498470949</v>
      </c>
      <c r="H15" s="69">
        <f t="shared" si="6"/>
        <v>155.84194576471026</v>
      </c>
    </row>
    <row r="16" spans="1:8" ht="15.75" customHeight="1">
      <c r="A16" s="78"/>
      <c r="B16" s="3">
        <v>6000</v>
      </c>
      <c r="C16" s="61">
        <f t="shared" si="1"/>
        <v>27.452879020454787</v>
      </c>
      <c r="D16" s="63">
        <f t="shared" si="2"/>
        <v>49.861412779200563</v>
      </c>
      <c r="E16" s="64">
        <f t="shared" si="3"/>
        <v>78.831172159294766</v>
      </c>
      <c r="F16" s="65">
        <f t="shared" si="4"/>
        <v>111.99031600407748</v>
      </c>
      <c r="G16" s="65">
        <f t="shared" si="5"/>
        <v>141.10779816513761</v>
      </c>
      <c r="H16" s="65">
        <f t="shared" si="6"/>
        <v>170.00939537968389</v>
      </c>
    </row>
    <row r="17" spans="2:4" ht="15.75" customHeight="1"/>
    <row r="18" spans="2:4" ht="15.75" customHeight="1"/>
    <row r="19" spans="2:4" ht="15.75" customHeight="1">
      <c r="B19" s="3" t="s">
        <v>341</v>
      </c>
      <c r="C19" s="71" t="s">
        <v>332</v>
      </c>
      <c r="D19" s="61">
        <f>C15</f>
        <v>25.165139102083558</v>
      </c>
    </row>
    <row r="20" spans="2:4" ht="15.75" customHeight="1">
      <c r="C20" s="3" t="s">
        <v>333</v>
      </c>
      <c r="D20" s="65">
        <f>D15</f>
        <v>45.70629504760052</v>
      </c>
    </row>
    <row r="21" spans="2:4" ht="15.75" customHeight="1">
      <c r="C21" s="3" t="s">
        <v>334</v>
      </c>
      <c r="D21" s="65">
        <f>E15</f>
        <v>72.261907812686871</v>
      </c>
    </row>
    <row r="22" spans="2:4" ht="15.75" customHeight="1">
      <c r="C22" s="3" t="s">
        <v>335</v>
      </c>
      <c r="D22" s="65">
        <f>F15</f>
        <v>102.65778967040437</v>
      </c>
    </row>
    <row r="23" spans="2:4" ht="15.75" customHeight="1">
      <c r="C23" s="3" t="s">
        <v>336</v>
      </c>
      <c r="D23" s="65">
        <f>G15</f>
        <v>129.34881498470949</v>
      </c>
    </row>
    <row r="24" spans="2:4" ht="15.75" customHeight="1">
      <c r="C24" s="3" t="s">
        <v>337</v>
      </c>
      <c r="D24" s="65">
        <f>H15</f>
        <v>155.84194576471026</v>
      </c>
    </row>
    <row r="25" spans="2:4" ht="15.75" customHeight="1"/>
    <row r="26" spans="2:4" ht="15.75" customHeight="1"/>
    <row r="27" spans="2:4" ht="15.75" customHeight="1"/>
    <row r="28" spans="2:4" ht="15.75" customHeight="1"/>
    <row r="29" spans="2:4" ht="15.75" customHeight="1"/>
    <row r="30" spans="2:4" ht="15.75" customHeight="1"/>
    <row r="31" spans="2:4" ht="15.75" customHeight="1"/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8:A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Build</vt:lpstr>
      <vt:lpstr>Engine Parts</vt:lpstr>
      <vt:lpstr>Links</vt:lpstr>
      <vt:lpstr>3.06 Gear</vt:lpstr>
      <vt:lpstr>3.27 Gear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GCR</dc:creator>
  <cp:lastModifiedBy>John Woods</cp:lastModifiedBy>
  <dcterms:created xsi:type="dcterms:W3CDTF">2025-12-26T21:27:59Z</dcterms:created>
  <dcterms:modified xsi:type="dcterms:W3CDTF">2025-12-27T03:56:08Z</dcterms:modified>
</cp:coreProperties>
</file>